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חיפה שוטף\2021\שנתי\רשימות נכסים\מעודכן לאחר הערות אוצר\"/>
    </mc:Choice>
  </mc:AlternateContent>
  <bookViews>
    <workbookView xWindow="0" yWindow="0" windowWidth="16457" windowHeight="4723" firstSheet="20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קונצרני'!$A$13:$I$63</definedName>
  </definedNames>
  <calcPr calcId="162913"/>
</workbook>
</file>

<file path=xl/calcChain.xml><?xml version="1.0" encoding="utf-8"?>
<calcChain xmlns="http://schemas.openxmlformats.org/spreadsheetml/2006/main">
  <c r="C10" i="27" l="1"/>
  <c r="D43" i="1" l="1"/>
  <c r="C43" i="1"/>
  <c r="C13" i="27"/>
  <c r="M24" i="7" l="1"/>
  <c r="M45" i="7"/>
  <c r="M44" i="7"/>
  <c r="M43" i="7"/>
  <c r="M42" i="7"/>
  <c r="M41" i="7"/>
  <c r="M40" i="7"/>
  <c r="M39" i="7"/>
  <c r="M38" i="7"/>
  <c r="M37" i="7"/>
  <c r="M36" i="7"/>
  <c r="M35" i="7"/>
  <c r="M34" i="7"/>
  <c r="M28" i="7"/>
  <c r="M27" i="7"/>
  <c r="M25" i="7"/>
  <c r="M23" i="7"/>
  <c r="M22" i="7"/>
  <c r="M21" i="7"/>
  <c r="M20" i="7"/>
  <c r="M19" i="7"/>
  <c r="M18" i="7"/>
  <c r="M17" i="7"/>
  <c r="M15" i="7"/>
  <c r="M14" i="7"/>
  <c r="K33" i="7"/>
  <c r="K32" i="7" s="1"/>
  <c r="K26" i="7"/>
  <c r="K16" i="7"/>
  <c r="K13" i="7"/>
  <c r="H33" i="7"/>
  <c r="H32" i="7" s="1"/>
  <c r="H26" i="7"/>
  <c r="H16" i="7"/>
  <c r="H13" i="7"/>
  <c r="H12" i="7" s="1"/>
  <c r="K12" i="7" l="1"/>
</calcChain>
</file>

<file path=xl/sharedStrings.xml><?xml version="1.0" encoding="utf-8"?>
<sst xmlns="http://schemas.openxmlformats.org/spreadsheetml/2006/main" count="6024" uniqueCount="575">
  <si>
    <t>תאריך הדיווח</t>
  </si>
  <si>
    <t>30/12/2021</t>
  </si>
  <si>
    <t>החברה המדווחת</t>
  </si>
  <si>
    <t>קופת התגמולים של עובדי עיריית חיפה</t>
  </si>
  <si>
    <t>שם מסלול/קרן/קופה</t>
  </si>
  <si>
    <t>עיריית חיפה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</si>
  <si>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</si>
  <si>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</si>
  <si>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</si>
  <si>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</si>
  <si>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</si>
  <si>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</si>
  <si>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</si>
  <si>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</si>
  <si>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</si>
  <si>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</si>
  <si>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</si>
  <si>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</si>
  <si>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</si>
  <si>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</si>
  <si>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</si>
  <si>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</si>
  <si>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</si>
  <si>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</si>
  <si>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</si>
  <si>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</si>
  <si>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</si>
  <si>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</si>
  <si>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</si>
  <si>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</si>
  <si>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</si>
  <si>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</si>
  <si>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</si>
  <si>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</si>
  <si>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</si>
  <si>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</si>
  <si>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</si>
  <si>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</si>
  <si>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</si>
  <si>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</si>
  <si>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</si>
  <si>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</si>
  <si>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</si>
  <si>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</si>
  <si>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</si>
  <si>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</si>
  <si>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</si>
  <si>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</si>
  <si>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</si>
  <si>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3.11 </t>
  </si>
  <si>
    <t>לירה שטרלינג</t>
  </si>
  <si>
    <t xml:space="preserve">4.1944 </t>
  </si>
  <si>
    <t>אירו</t>
  </si>
  <si>
    <t xml:space="preserve">3.522 </t>
  </si>
  <si>
    <t>דולר אוסטרלי</t>
  </si>
  <si>
    <t xml:space="preserve">2.2592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</si>
  <si>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</si>
  <si>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</si>
  <si>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</si>
  <si>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</si>
  <si>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</si>
  <si>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</si>
  <si>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</si>
  <si>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</si>
  <si>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</si>
  <si>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</si>
  <si>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</si>
  <si>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</si>
  <si>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</si>
  <si>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</si>
  <si>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</si>
  <si>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</si>
  <si>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</si>
  <si>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</si>
  <si>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</si>
  <si>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</si>
  <si>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</si>
  <si>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</si>
  <si>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</si>
  <si>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</si>
  <si>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עו"שים שונים</t>
  </si>
  <si>
    <t xml:space="preserve">12 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</si>
  <si>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</si>
  <si>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</si>
  <si>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</si>
  <si>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</si>
  <si>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</si>
  <si>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פועלים סהר - דולר אמריקאי</t>
  </si>
  <si>
    <t>פועלים סהר - דולר אוסטרלי</t>
  </si>
  <si>
    <t>פועלים סהר - אירו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</si>
  <si>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</si>
  <si>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</si>
  <si>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</si>
  <si>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</si>
  <si>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</si>
  <si>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</si>
  <si>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</si>
  <si>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</si>
  <si>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</si>
  <si>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</si>
  <si>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</si>
  <si>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</si>
  <si>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</si>
  <si>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</si>
  <si>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</si>
  <si>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</si>
  <si>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</si>
  <si>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</si>
  <si>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</si>
  <si>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</si>
  <si>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</si>
  <si>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</si>
  <si>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</si>
  <si>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</si>
  <si>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</si>
  <si>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</si>
  <si>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</si>
  <si>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</si>
  <si>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</si>
  <si>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</si>
  <si>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0923</t>
  </si>
  <si>
    <t>TASE</t>
  </si>
  <si>
    <t>RF</t>
  </si>
  <si>
    <t>ללא דירוג</t>
  </si>
  <si>
    <t>ממשל צמודה 0922</t>
  </si>
  <si>
    <t>ממשל צמודה 0726</t>
  </si>
  <si>
    <t>ממשל צמודה 0529</t>
  </si>
  <si>
    <t>גליל 5904</t>
  </si>
  <si>
    <t>סה"כ לא צמודות</t>
  </si>
  <si>
    <t>ממשל שקלית 0723</t>
  </si>
  <si>
    <t>ממשל שקלית 0722</t>
  </si>
  <si>
    <t>ממשל שקלית 1122</t>
  </si>
  <si>
    <t>ממשל שקלית 0347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</si>
  <si>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</si>
  <si>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</si>
  <si>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</si>
  <si>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</si>
  <si>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</si>
  <si>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</si>
  <si>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</si>
  <si>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</si>
  <si>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</si>
  <si>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</si>
  <si>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</si>
  <si>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</si>
  <si>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</si>
  <si>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</si>
  <si>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</si>
  <si>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</si>
  <si>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</si>
  <si>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</si>
  <si>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</si>
  <si>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</si>
  <si>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</si>
  <si>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</si>
  <si>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</si>
  <si>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</si>
  <si>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אחר</t>
  </si>
  <si>
    <t>בנקים</t>
  </si>
  <si>
    <t>Aaa.il</t>
  </si>
  <si>
    <t>מידרוג</t>
  </si>
  <si>
    <t>לאומי אגח 179</t>
  </si>
  <si>
    <t>ilAAA</t>
  </si>
  <si>
    <t>מז טפ הנפק 51</t>
  </si>
  <si>
    <t>מז טפ הנפק 44</t>
  </si>
  <si>
    <t>מז טפ הנפק 57</t>
  </si>
  <si>
    <t>מז טפ הנפק 59</t>
  </si>
  <si>
    <t>מז טפ הנפק 45</t>
  </si>
  <si>
    <t>מז טפ הנפק 61</t>
  </si>
  <si>
    <t>מז טפ הנפק 46</t>
  </si>
  <si>
    <t>מרכנתיל הנ אגחג</t>
  </si>
  <si>
    <t>פועלים הנ אגח34</t>
  </si>
  <si>
    <t>פועלים הנפקות אגח 32</t>
  </si>
  <si>
    <t>פועלים הנ אגח36</t>
  </si>
  <si>
    <t>חשמל אגח 29</t>
  </si>
  <si>
    <t>אנרגיה</t>
  </si>
  <si>
    <t>נמלי ישראל אגחא</t>
  </si>
  <si>
    <t>נדל"ן מניב בישראל</t>
  </si>
  <si>
    <t>Aa1.il</t>
  </si>
  <si>
    <t>עזריאלי אגח ד</t>
  </si>
  <si>
    <t>פועלים הנ הת טו</t>
  </si>
  <si>
    <t>פועלים הנפקות הת יד</t>
  </si>
  <si>
    <t>ארפורט אגח ה</t>
  </si>
  <si>
    <t>ilAA</t>
  </si>
  <si>
    <t>אדמה אגח ב</t>
  </si>
  <si>
    <t>ilAA-</t>
  </si>
  <si>
    <t>פניקס הון התחייבות ה</t>
  </si>
  <si>
    <t>ביטוח</t>
  </si>
  <si>
    <t>ירושליםהנ אגחטו</t>
  </si>
  <si>
    <t>ירושליםהנ אגחטז</t>
  </si>
  <si>
    <t>מזרחי טפחות אגח א'</t>
  </si>
  <si>
    <t>מיטב דש אגח ג</t>
  </si>
  <si>
    <t>A1.il</t>
  </si>
  <si>
    <t>דיסקונט שה א</t>
  </si>
  <si>
    <t>ilA</t>
  </si>
  <si>
    <t>דיסקונט השק אגח 1</t>
  </si>
  <si>
    <t>ilBBB</t>
  </si>
  <si>
    <t>מזרחי טפחות הנפקות 41</t>
  </si>
  <si>
    <t>מזרחי טפחות הנפקות 40</t>
  </si>
  <si>
    <t>חברת חשמל אגח 26</t>
  </si>
  <si>
    <t>מגדל הון אגח ד</t>
  </si>
  <si>
    <t>Aa2.il</t>
  </si>
  <si>
    <t>פניקס הון אגח ד</t>
  </si>
  <si>
    <t>פניקס הון אגח ח</t>
  </si>
  <si>
    <t>כללביט אגח ח</t>
  </si>
  <si>
    <t>כללביט אגח יא</t>
  </si>
  <si>
    <t>כללביט אגח י</t>
  </si>
  <si>
    <t>מגדל הון אגח ה</t>
  </si>
  <si>
    <t>Aa3.il</t>
  </si>
  <si>
    <t>דלתא אגח א</t>
  </si>
  <si>
    <t>אופנה והלבשה</t>
  </si>
  <si>
    <t>מנורה הון התח ו</t>
  </si>
  <si>
    <t>אול-יר אגח ה</t>
  </si>
  <si>
    <t>נדל"ן מניב בחו"ל</t>
  </si>
  <si>
    <t>NR</t>
  </si>
  <si>
    <t>סה"כ צמודות למדד אחר</t>
  </si>
  <si>
    <t>VOD 6 1/4 10/03/78</t>
  </si>
  <si>
    <t>XS1888180640</t>
  </si>
  <si>
    <t>בלומברג</t>
  </si>
  <si>
    <t>Telecommunication Services</t>
  </si>
  <si>
    <t>Ba1</t>
  </si>
  <si>
    <t>MOODYS</t>
  </si>
  <si>
    <t>4.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</si>
  <si>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</si>
  <si>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</si>
  <si>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</si>
  <si>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</si>
  <si>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</si>
  <si>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</si>
  <si>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</si>
  <si>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נובה מ"ר</t>
  </si>
  <si>
    <t>נייס מערכות</t>
  </si>
  <si>
    <t>תוכנה ואינטרנט</t>
  </si>
  <si>
    <t>אלוני-חץ</t>
  </si>
  <si>
    <t>. אנרג'יקס-אנרגיות מתחדשות</t>
  </si>
  <si>
    <t>אנרגיה מתחדשת</t>
  </si>
  <si>
    <t>שופרסל</t>
  </si>
  <si>
    <t>רשתות שיווק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</si>
  <si>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</si>
  <si>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</si>
  <si>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</si>
  <si>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</si>
  <si>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</si>
  <si>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</si>
  <si>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</si>
  <si>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</si>
  <si>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תקשורת ומדיה</t>
  </si>
  <si>
    <t>סה"כ תל אביב 90</t>
  </si>
  <si>
    <t>1 .פורמולה מ.ר</t>
  </si>
  <si>
    <t>שרותי מידע</t>
  </si>
  <si>
    <t>ישראל קנדה מ"ר 1</t>
  </si>
  <si>
    <t>בנייה</t>
  </si>
  <si>
    <t>ישראכרט</t>
  </si>
  <si>
    <t>שרותים פיננסיים</t>
  </si>
  <si>
    <t>אלקו החזקות</t>
  </si>
  <si>
    <t>השקעה ואחזקות</t>
  </si>
  <si>
    <t>מגדל</t>
  </si>
  <si>
    <t>תדיראן הולדינגס מ"ר 1</t>
  </si>
  <si>
    <t>מסחר</t>
  </si>
  <si>
    <t>סלקום</t>
  </si>
  <si>
    <t>פרטנר</t>
  </si>
  <si>
    <t>ישראמקו יהש</t>
  </si>
  <si>
    <t>חיפושי נפט וגז</t>
  </si>
  <si>
    <t>דלק ניהול קידוחים יה"ש</t>
  </si>
  <si>
    <t>סה"כ מניות היתר</t>
  </si>
  <si>
    <t>ארד מ"ר</t>
  </si>
  <si>
    <t>אלקטרוניקה ואופטיקה</t>
  </si>
  <si>
    <t>לסיכו</t>
  </si>
  <si>
    <t>טיב טעם הולדינגס מ"ר 1</t>
  </si>
  <si>
    <t>חמת</t>
  </si>
  <si>
    <t>מתכת ומוצרי בניה</t>
  </si>
  <si>
    <t>סה"כ אופציות Call 001</t>
  </si>
  <si>
    <t>LONG</t>
  </si>
  <si>
    <t>SHORT</t>
  </si>
  <si>
    <t>CAMTEK LTD/ISRAEL</t>
  </si>
  <si>
    <t>IL0010952641</t>
  </si>
  <si>
    <t>Household &amp; Personal Products</t>
  </si>
  <si>
    <t>צ'ק פוינט נסחר בדולר</t>
  </si>
  <si>
    <t>IL0010824113</t>
  </si>
  <si>
    <t>Technology Hardware &amp; Equipment</t>
  </si>
  <si>
    <t>BAYERISCHE MOTOREN WERKE AG</t>
  </si>
  <si>
    <t>DE0005190003</t>
  </si>
  <si>
    <t>Automobiles &amp; Components</t>
  </si>
  <si>
    <t>FEDEX CORP</t>
  </si>
  <si>
    <t>US31428X1063</t>
  </si>
  <si>
    <t>NYSE</t>
  </si>
  <si>
    <t>VOLKSWAGEN AG</t>
  </si>
  <si>
    <t>DE0007664005</t>
  </si>
  <si>
    <t>DAX</t>
  </si>
  <si>
    <t>HONEYWELL(HON)</t>
  </si>
  <si>
    <t>US4385161066</t>
  </si>
  <si>
    <t>BAC- בנק אמריקה</t>
  </si>
  <si>
    <t>US0605051046</t>
  </si>
  <si>
    <t>Banks</t>
  </si>
  <si>
    <t>CITIGROUP(C)</t>
  </si>
  <si>
    <t>US1729674242</t>
  </si>
  <si>
    <t>GOLDMAN SACH(GS</t>
  </si>
  <si>
    <t>US38141G1040</t>
  </si>
  <si>
    <t>נסחר בחו"ל J.P MORGAN</t>
  </si>
  <si>
    <t>US46625H1005</t>
  </si>
  <si>
    <t>CAPITAL ONE FINANCIAL COR</t>
  </si>
  <si>
    <t>US14040H1059</t>
  </si>
  <si>
    <t>Diversified Financials</t>
  </si>
  <si>
    <t>MASTERCARD UNC</t>
  </si>
  <si>
    <t>US57636Q1040</t>
  </si>
  <si>
    <t>VISA INC (V US)</t>
  </si>
  <si>
    <t>US92826C8394</t>
  </si>
  <si>
    <t>MICROSOFT (MSFT)</t>
  </si>
  <si>
    <t>US5949181045</t>
  </si>
  <si>
    <t>NASDAQ</t>
  </si>
  <si>
    <t>Software &amp; Services</t>
  </si>
  <si>
    <t>PAYPAL HOLDINGS INC</t>
  </si>
  <si>
    <t>US70450Y1038</t>
  </si>
  <si>
    <t>AAPLE COMP(AAPL</t>
  </si>
  <si>
    <t>US0378331005</t>
  </si>
  <si>
    <t>NVIDIA CORP</t>
  </si>
  <si>
    <t>US67066G1040</t>
  </si>
  <si>
    <t>Semiconductors &amp; Semiconductor Equipment</t>
  </si>
  <si>
    <t>QUALCOMM INC</t>
  </si>
  <si>
    <t>US7475251036</t>
  </si>
  <si>
    <t>AMAZON.COM INC</t>
  </si>
  <si>
    <t>US0231351067</t>
  </si>
  <si>
    <t>FACEBOOK INC</t>
  </si>
  <si>
    <t>US30303M1027</t>
  </si>
  <si>
    <t>GOOGLE INC</t>
  </si>
  <si>
    <t>US02079K1079</t>
  </si>
  <si>
    <t>PALO ALTO(PANW)</t>
  </si>
  <si>
    <t>US6974351057</t>
  </si>
  <si>
    <t>ISHARES EV &amp; E DRIV TECH</t>
  </si>
  <si>
    <t>IE00BGL86Z12</t>
  </si>
  <si>
    <t>LSE</t>
  </si>
  <si>
    <t>Other</t>
  </si>
  <si>
    <t>5. קרנות סל</t>
  </si>
  <si>
    <t>סה"כ קרנות סל</t>
  </si>
  <si>
    <t>סה"כ שעוקבות אחר מדדי מניות בישראל</t>
  </si>
  <si>
    <t>) ת"א נפט וגז4A) ETF קסם</t>
  </si>
  <si>
    <t>מניות</t>
  </si>
  <si>
    <t>) ת"א 904A) ETF קסם</t>
  </si>
  <si>
    <t>סה"כ שעוקבות אחר מדדי מניות בחו"ל</t>
  </si>
  <si>
    <t>) מנוטרלת מטחS&amp;P 500(4A מור סל</t>
  </si>
  <si>
    <t>מנוטרלת מט 4A) S&amp;P Financial הרל.סל</t>
  </si>
  <si>
    <t>מנוטרלת דולר isecyber 4a הראל סל</t>
  </si>
  <si>
    <t>s&amp;p technolog קסם</t>
  </si>
  <si>
    <t>500 s&amp;p.קסם</t>
  </si>
  <si>
    <t>BSTARקקסם.ישראט</t>
  </si>
  <si>
    <t>.100NDXםקס</t>
  </si>
  <si>
    <t>מנוטרלת מט"ח S&amp;P Industrial )י4A).תכ</t>
  </si>
  <si>
    <t>סה"כ שעוקבות אחר מדדים אחרים בישראל</t>
  </si>
  <si>
    <t>.) תל בונד שקלי00) סל MTF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</si>
  <si>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</si>
  <si>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</si>
  <si>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</si>
  <si>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</si>
  <si>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</si>
  <si>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</si>
  <si>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</si>
  <si>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SEM(SOXX)</t>
  </si>
  <si>
    <t>US4642875235</t>
  </si>
  <si>
    <t>RUSSELL2000(IWM</t>
  </si>
  <si>
    <t>US4642876555</t>
  </si>
  <si>
    <t>VANECK VECTORS SEMICONDUC</t>
  </si>
  <si>
    <t>US92189F6768</t>
  </si>
  <si>
    <t>VANGUARD FTSE 250 UCITS ETF</t>
  </si>
  <si>
    <t>IE00BKX55Q28</t>
  </si>
  <si>
    <t>COMSTAGE ETF MSCI EMERGING MAR</t>
  </si>
  <si>
    <t>LU0635178014</t>
  </si>
  <si>
    <t>GLOBAL X CLOUD COMPUTING ETF</t>
  </si>
  <si>
    <t>US37954Y4420</t>
  </si>
  <si>
    <t>GLOBAL X CYBERSECURITY ETF</t>
  </si>
  <si>
    <t>US37954Y3844</t>
  </si>
  <si>
    <t>DAXEX FUND</t>
  </si>
  <si>
    <t>DE0005933931</t>
  </si>
  <si>
    <t>KRANESHARES CSI CHINA INTERNET</t>
  </si>
  <si>
    <t>US5007673065</t>
  </si>
  <si>
    <t>VANGUARD S&amp;P MID-CAP 400 ETF</t>
  </si>
  <si>
    <t>US9219328856</t>
  </si>
  <si>
    <t>WISDOMTREE CLOUD COMPUTING FUN</t>
  </si>
  <si>
    <t>US97717Y6914</t>
  </si>
  <si>
    <t>(NASDAQ GREEN ENER EW (4D תכלית סל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</si>
  <si>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</si>
  <si>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</si>
  <si>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</si>
  <si>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</si>
  <si>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</si>
  <si>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</si>
  <si>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SEN.SEC.CORP.LOAN ISR FD</t>
  </si>
  <si>
    <t>KYG2139S1277</t>
  </si>
  <si>
    <t>Fixed Income</t>
  </si>
  <si>
    <t>KOTAK FUNDS - INDIA MIDCA</t>
  </si>
  <si>
    <t>LU0675383409</t>
  </si>
  <si>
    <t>Equity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</si>
  <si>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</si>
  <si>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</si>
  <si>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</si>
  <si>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</si>
  <si>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</si>
  <si>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</si>
  <si>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</si>
  <si>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 אפ 1</t>
  </si>
  <si>
    <t>אקופיה אפ 1</t>
  </si>
  <si>
    <t>רובוטיקה ותלת מימד</t>
  </si>
  <si>
    <t>ביונ תלתממד אפ1</t>
  </si>
  <si>
    <t>ביונ תלתממד אפ2</t>
  </si>
  <si>
    <t>קבסיר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</si>
  <si>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</si>
  <si>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</si>
  <si>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</si>
  <si>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</si>
  <si>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</si>
  <si>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</si>
  <si>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</si>
  <si>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</si>
  <si>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</si>
  <si>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</si>
  <si>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</si>
  <si>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</si>
  <si>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</si>
  <si>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</si>
  <si>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</si>
  <si>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</si>
  <si>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</si>
  <si>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</si>
  <si>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</si>
  <si>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</si>
  <si>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</si>
  <si>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</si>
  <si>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</si>
  <si>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</si>
  <si>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</si>
  <si>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</si>
  <si>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נשר 2026.1.22 0103 .ו.י.ד</t>
  </si>
  <si>
    <t>שירותים פיננסיים</t>
  </si>
  <si>
    <t>07/10/2021</t>
  </si>
  <si>
    <t>מפעלי פלדה אג"ח 1 פדיון 00.1</t>
  </si>
  <si>
    <t>מת"ם אגח א -רמ</t>
  </si>
  <si>
    <t>05/12/2018</t>
  </si>
  <si>
    <t>מקס איט אגחג-רמ</t>
  </si>
  <si>
    <t>09/07/2019</t>
  </si>
  <si>
    <t>אלטשולר אגחא-רמ</t>
  </si>
  <si>
    <t>A2.il</t>
  </si>
  <si>
    <t>09/10/2016</t>
  </si>
  <si>
    <t>אדאקום אג"ח סד'2 ז"פ.97.9.9</t>
  </si>
  <si>
    <t>חשמל</t>
  </si>
  <si>
    <t>סה"כ אג"ח קונצרני של חברות ישראליות</t>
  </si>
  <si>
    <t>סה"כ אג"ח קונצרני של חברות זרות</t>
  </si>
  <si>
    <t>אדאקום מ"ר 1 ש"ח</t>
  </si>
  <si>
    <t>הסנה מ"ר 1 ש"ח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</si>
  <si>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</si>
  <si>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</si>
  <si>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</si>
  <si>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</si>
  <si>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</si>
  <si>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</si>
  <si>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29/05/2018</t>
  </si>
  <si>
    <t>סה"כ קרנות נדל"ן</t>
  </si>
  <si>
    <t>סה"כ קרנות השקעה אחרות</t>
  </si>
  <si>
    <t>תשתיות ישראל 4</t>
  </si>
  <si>
    <t>12/10/2020</t>
  </si>
  <si>
    <t>MARKTONE CAPITAL GROUP</t>
  </si>
  <si>
    <t>04/10/2021</t>
  </si>
  <si>
    <t>:סה"כ קרנות השקעה בחו"ל</t>
  </si>
  <si>
    <t>קרן גידור אלפא הזדמנויות</t>
  </si>
  <si>
    <t>06/10/2021</t>
  </si>
  <si>
    <t>ALTO III</t>
  </si>
  <si>
    <t>23/04/2018</t>
  </si>
  <si>
    <t>Forma Fund I</t>
  </si>
  <si>
    <t>17/08/2017</t>
  </si>
  <si>
    <t>אלקטרה נדל"ן 3</t>
  </si>
  <si>
    <t>03/12/2021</t>
  </si>
  <si>
    <t>ELECTRA MULTIF 2</t>
  </si>
  <si>
    <t>15/01/2019</t>
  </si>
  <si>
    <t>BLUE ATLANTIC PARTNERS III</t>
  </si>
  <si>
    <t>12/08/2019</t>
  </si>
  <si>
    <t>BLUE ATLANTIC PARTNERS II</t>
  </si>
  <si>
    <t>11/09/2017</t>
  </si>
  <si>
    <t>DOVER STREET X LP</t>
  </si>
  <si>
    <t>13/01/2020</t>
  </si>
  <si>
    <t>HAMILTON LANE 4</t>
  </si>
  <si>
    <t>29/05/2019</t>
  </si>
  <si>
    <t>6. כתבי אופציה</t>
  </si>
  <si>
    <t>:סה"כ כתבי אופציה בישראל</t>
  </si>
  <si>
    <t>:סה"כ כתבי אופציה בחו"ל</t>
  </si>
  <si>
    <t>אופציה לא סחירה Scoutcam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</si>
  <si>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</si>
  <si>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</si>
  <si>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</si>
  <si>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</si>
  <si>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</si>
  <si>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</si>
  <si>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</si>
  <si>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</si>
  <si>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3.588000 6/01/22</t>
  </si>
  <si>
    <t>ל.ר</t>
  </si>
  <si>
    <t>30/11/2021</t>
  </si>
  <si>
    <t>USD/ILS FW 3.146000 6/01/22</t>
  </si>
  <si>
    <t>GBP/ILS FW 4.215400 6/01/22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</si>
  <si>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</si>
  <si>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</si>
  <si>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</si>
  <si>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</si>
  <si>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</si>
  <si>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</si>
  <si>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</si>
  <si>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</si>
  <si>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</si>
  <si>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</si>
  <si>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</si>
  <si>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</si>
  <si>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21/12/2021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</si>
  <si>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</si>
  <si>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</si>
  <si>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</si>
  <si>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</si>
  <si>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</si>
  <si>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</si>
  <si>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</si>
  <si>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</si>
  <si>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</si>
  <si>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</si>
  <si>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</si>
  <si>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</si>
  <si>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</si>
  <si>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</si>
  <si>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</si>
  <si>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</si>
  <si>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</si>
  <si>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</si>
  <si>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</si>
  <si>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</si>
  <si>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</si>
  <si>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</si>
  <si>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</si>
  <si>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</si>
  <si>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</si>
  <si>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</si>
  <si>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</si>
  <si>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</si>
  <si>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</si>
  <si>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</si>
  <si>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</si>
  <si>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</si>
  <si>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</si>
  <si>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</si>
  <si>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</si>
  <si>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</si>
  <si>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</si>
  <si>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</si>
  <si>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</si>
  <si>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</si>
  <si>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</si>
  <si>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</si>
  <si>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</si>
  <si>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</si>
  <si>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</si>
  <si>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</si>
  <si>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</si>
  <si>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</si>
  <si>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</si>
  <si>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</si>
  <si>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</si>
  <si>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</si>
  <si>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</si>
  <si>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</si>
  <si>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המחמ ותשואה לפדיון נראים לא נכונים באגח דיסקונט</t>
  </si>
  <si>
    <t>) תל בונד 6000) יETF פסגות</t>
  </si>
  <si>
    <t>שירותים פיננסים</t>
  </si>
  <si>
    <t>ויולה ג'נריישן ניהול בע"מ</t>
  </si>
  <si>
    <t>מניה Scoutcam</t>
  </si>
  <si>
    <t>מניה ATERIAN INC</t>
  </si>
  <si>
    <t>כימיה, גומי ופלסטיק</t>
  </si>
  <si>
    <t>אלטו 3</t>
  </si>
  <si>
    <t>בלו אטלנטיק 3</t>
  </si>
  <si>
    <t>דובר 10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</si>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</sst>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8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indexed="8"/>
      <name val="Arial"/>
      <family val="2"/>
      <scheme val="minor"/>
    </font>
    <font>
      <b/>
      <sz val="8"/>
      <name val="TAHOMA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5" fillId="0" borderId="0" applyFont="0" applyFill="0" applyBorder="0" applyAlignment="0" applyProtection="0"/>
  </cellStyleXfs>
  <cellXfs count="9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0" fontId="0" fillId="0" borderId="0" xfId="1" applyNumberFormat="1" applyFont="1"/>
    <xf numFmtId="0" fontId="0" fillId="0" borderId="0" xfId="0"/>
    <xf numFmtId="0" fontId="0" fillId="5" borderId="0" xfId="0" applyFill="1"/>
    <xf numFmtId="0" fontId="41" fillId="0" borderId="1" xfId="0" applyFont="1" applyFill="1" applyBorder="1" applyAlignment="1">
      <alignment horizontal="right" wrapText="1"/>
    </xf>
    <xf numFmtId="1" fontId="42" fillId="0" borderId="1" xfId="0" applyNumberFormat="1" applyFont="1" applyFill="1" applyBorder="1" applyAlignment="1" applyProtection="1">
      <alignment horizontal="right"/>
      <protection locked="0"/>
    </xf>
    <xf numFmtId="4" fontId="44" fillId="0" borderId="1" xfId="0" applyNumberFormat="1" applyFont="1" applyFill="1" applyBorder="1" applyAlignment="1">
      <alignment horizontal="right"/>
    </xf>
    <xf numFmtId="164" fontId="43" fillId="0" borderId="1" xfId="0" applyNumberFormat="1" applyFont="1" applyFill="1" applyBorder="1" applyAlignment="1">
      <alignment horizontal="right"/>
    </xf>
    <xf numFmtId="10" fontId="0" fillId="0" borderId="0" xfId="0" applyNumberFormat="1"/>
    <xf numFmtId="0" fontId="0" fillId="0" borderId="0" xfId="0"/>
    <xf numFmtId="0" fontId="0" fillId="0" borderId="0" xfId="0"/>
    <xf numFmtId="4" fontId="1" fillId="2" borderId="0" xfId="0" applyNumberFormat="1" applyFont="1" applyFill="1" applyAlignment="1">
      <alignment horizontal="right"/>
    </xf>
    <xf numFmtId="4" fontId="76" fillId="2" borderId="0" xfId="0" applyNumberFormat="1" applyFont="1" applyFill="1" applyAlignment="1">
      <alignment horizontal="right"/>
    </xf>
    <xf numFmtId="14" fontId="77" fillId="3" borderId="1" xfId="0" applyNumberFormat="1" applyFont="1" applyFill="1" applyBorder="1" applyAlignment="1">
      <alignment horizontal="right"/>
    </xf>
    <xf numFmtId="0" fontId="76" fillId="2" borderId="0" xfId="0" applyFont="1" applyFill="1" applyAlignment="1">
      <alignment horizontal="right" wrapText="1"/>
    </xf>
    <xf numFmtId="4" fontId="4" fillId="4" borderId="1" xfId="0" applyNumberFormat="1" applyFont="1" applyFill="1" applyBorder="1" applyAlignment="1">
      <alignment wrapText="1"/>
    </xf>
    <xf numFmtId="10" fontId="4" fillId="4" borderId="1" xfId="1" applyNumberFormat="1" applyFont="1" applyFill="1" applyBorder="1" applyAlignment="1">
      <alignment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rightToLeft="1" workbookViewId="0">
      <selection activeCell="H36" sqref="H36"/>
    </sheetView>
  </sheetViews>
  <sheetFormatPr defaultRowHeight="14.15" x14ac:dyDescent="0.35"/>
  <cols>
    <col min="1" max="1" width="5" customWidth="1"/>
    <col min="2" max="2" width="34" customWidth="1"/>
    <col min="3" max="3" width="14" customWidth="1"/>
    <col min="4" max="4" width="19" customWidth="1"/>
  </cols>
  <sheetData>
    <row r="1" spans="1:4" x14ac:dyDescent="0.35">
      <c r="B1" s="37" t="s">
        <v>0</v>
      </c>
      <c r="C1" s="37" t="s">
        <v>1</v>
      </c>
    </row>
    <row r="2" spans="1:4" x14ac:dyDescent="0.35">
      <c r="B2" s="37" t="s">
        <v>2</v>
      </c>
      <c r="C2" s="37" t="s">
        <v>3</v>
      </c>
    </row>
    <row r="3" spans="1:4" x14ac:dyDescent="0.35">
      <c r="B3" s="37" t="s">
        <v>4</v>
      </c>
      <c r="C3" s="37" t="s">
        <v>5</v>
      </c>
    </row>
    <row r="4" spans="1:4" x14ac:dyDescent="0.35">
      <c r="B4" s="37" t="s">
        <v>6</v>
      </c>
      <c r="C4" s="37" t="s">
        <v>6</v>
      </c>
    </row>
    <row r="5" spans="1:4" x14ac:dyDescent="0.35">
      <c r="B5" s="37" t="s">
        <v>6</v>
      </c>
      <c r="C5" s="37" t="s">
        <v>6</v>
      </c>
    </row>
    <row r="6" spans="1:4" x14ac:dyDescent="0.35">
      <c r="B6" s="1" t="s">
        <v>7</v>
      </c>
      <c r="C6" s="1" t="s">
        <v>6</v>
      </c>
      <c r="D6" s="1" t="s">
        <v>6</v>
      </c>
    </row>
    <row r="7" spans="1:4" x14ac:dyDescent="0.35">
      <c r="B7" s="1" t="s">
        <v>6</v>
      </c>
      <c r="C7" s="2" t="s">
        <v>8</v>
      </c>
      <c r="D7" s="2" t="s">
        <v>9</v>
      </c>
    </row>
    <row r="8" spans="1:4" x14ac:dyDescent="0.35">
      <c r="B8" s="1" t="s">
        <v>6</v>
      </c>
      <c r="C8" s="2" t="s">
        <v>10</v>
      </c>
      <c r="D8" s="2" t="s">
        <v>11</v>
      </c>
    </row>
    <row r="9" spans="1:4" x14ac:dyDescent="0.35">
      <c r="B9" s="1" t="s">
        <v>6</v>
      </c>
      <c r="C9" s="2" t="s">
        <v>12</v>
      </c>
      <c r="D9" s="2" t="s">
        <v>13</v>
      </c>
    </row>
    <row r="10" spans="1:4" x14ac:dyDescent="0.35">
      <c r="B10" s="3" t="s">
        <v>14</v>
      </c>
      <c r="C10" s="4" t="s">
        <v>6</v>
      </c>
      <c r="D10" s="4" t="s">
        <v>6</v>
      </c>
    </row>
    <row r="11" spans="1:4" x14ac:dyDescent="0.35">
      <c r="A11" s="5" t="s">
        <v>15</v>
      </c>
      <c r="B11" s="1" t="s">
        <v>16</v>
      </c>
      <c r="C11" s="6">
        <v>16681.580000000002</v>
      </c>
      <c r="D11" s="7">
        <v>6.3399999999999998E-2</v>
      </c>
    </row>
    <row r="12" spans="1:4" x14ac:dyDescent="0.35">
      <c r="B12" s="1" t="s">
        <v>17</v>
      </c>
      <c r="C12" s="4" t="s">
        <v>6</v>
      </c>
      <c r="D12" s="4" t="s">
        <v>6</v>
      </c>
    </row>
    <row r="13" spans="1:4" x14ac:dyDescent="0.35">
      <c r="A13" s="8" t="s">
        <v>15</v>
      </c>
      <c r="B13" s="1" t="s">
        <v>18</v>
      </c>
      <c r="C13" s="6">
        <v>63911.040000000001</v>
      </c>
      <c r="D13" s="7">
        <v>0.24299999999999999</v>
      </c>
    </row>
    <row r="14" spans="1:4" x14ac:dyDescent="0.35">
      <c r="A14" s="9" t="s">
        <v>15</v>
      </c>
      <c r="B14" s="1" t="s">
        <v>19</v>
      </c>
      <c r="C14" s="6">
        <v>0</v>
      </c>
      <c r="D14" s="7">
        <v>0</v>
      </c>
    </row>
    <row r="15" spans="1:4" x14ac:dyDescent="0.35">
      <c r="A15" s="10" t="s">
        <v>15</v>
      </c>
      <c r="B15" s="1" t="s">
        <v>20</v>
      </c>
      <c r="C15" s="6">
        <v>26381.96</v>
      </c>
      <c r="D15" s="7">
        <v>0.1003</v>
      </c>
    </row>
    <row r="16" spans="1:4" x14ac:dyDescent="0.35">
      <c r="A16" s="11" t="s">
        <v>15</v>
      </c>
      <c r="B16" s="1" t="s">
        <v>21</v>
      </c>
      <c r="C16" s="6">
        <v>70045.3</v>
      </c>
      <c r="D16" s="7">
        <v>0.26629999999999998</v>
      </c>
    </row>
    <row r="17" spans="1:4" x14ac:dyDescent="0.35">
      <c r="A17" s="12" t="s">
        <v>15</v>
      </c>
      <c r="B17" s="1" t="s">
        <v>22</v>
      </c>
      <c r="C17" s="6">
        <v>64539.74</v>
      </c>
      <c r="D17" s="7">
        <v>0.24540000000000001</v>
      </c>
    </row>
    <row r="18" spans="1:4" x14ac:dyDescent="0.35">
      <c r="A18" s="13" t="s">
        <v>15</v>
      </c>
      <c r="B18" s="1" t="s">
        <v>23</v>
      </c>
      <c r="C18" s="6">
        <v>2158.13</v>
      </c>
      <c r="D18" s="7">
        <v>8.2000000000000007E-3</v>
      </c>
    </row>
    <row r="19" spans="1:4" x14ac:dyDescent="0.35">
      <c r="A19" s="14" t="s">
        <v>15</v>
      </c>
      <c r="B19" s="1" t="s">
        <v>24</v>
      </c>
      <c r="C19" s="6">
        <v>64.05</v>
      </c>
      <c r="D19" s="7">
        <v>2.0000000000000001E-4</v>
      </c>
    </row>
    <row r="20" spans="1:4" x14ac:dyDescent="0.35">
      <c r="A20" s="15" t="s">
        <v>15</v>
      </c>
      <c r="B20" s="1" t="s">
        <v>25</v>
      </c>
      <c r="C20" s="6">
        <v>0</v>
      </c>
      <c r="D20" s="7">
        <v>0</v>
      </c>
    </row>
    <row r="21" spans="1:4" x14ac:dyDescent="0.35">
      <c r="A21" s="16" t="s">
        <v>15</v>
      </c>
      <c r="B21" s="1" t="s">
        <v>26</v>
      </c>
      <c r="C21" s="6">
        <v>0</v>
      </c>
      <c r="D21" s="7">
        <v>0</v>
      </c>
    </row>
    <row r="22" spans="1:4" x14ac:dyDescent="0.35">
      <c r="A22" s="17" t="s">
        <v>15</v>
      </c>
      <c r="B22" s="1" t="s">
        <v>27</v>
      </c>
      <c r="C22" s="6">
        <v>0</v>
      </c>
      <c r="D22" s="7">
        <v>0</v>
      </c>
    </row>
    <row r="23" spans="1:4" x14ac:dyDescent="0.35">
      <c r="B23" s="1" t="s">
        <v>28</v>
      </c>
      <c r="C23" s="4" t="s">
        <v>6</v>
      </c>
      <c r="D23" s="4" t="s">
        <v>6</v>
      </c>
    </row>
    <row r="24" spans="1:4" x14ac:dyDescent="0.35">
      <c r="A24" s="18" t="s">
        <v>15</v>
      </c>
      <c r="B24" s="1" t="s">
        <v>18</v>
      </c>
      <c r="C24" s="6">
        <v>0</v>
      </c>
      <c r="D24" s="7">
        <v>0</v>
      </c>
    </row>
    <row r="25" spans="1:4" x14ac:dyDescent="0.35">
      <c r="A25" s="19" t="s">
        <v>15</v>
      </c>
      <c r="B25" s="1" t="s">
        <v>19</v>
      </c>
      <c r="C25" s="6">
        <v>0</v>
      </c>
      <c r="D25" s="7">
        <v>0</v>
      </c>
    </row>
    <row r="26" spans="1:4" x14ac:dyDescent="0.35">
      <c r="A26" s="20" t="s">
        <v>15</v>
      </c>
      <c r="B26" s="1" t="s">
        <v>20</v>
      </c>
      <c r="C26" s="6">
        <v>743.82</v>
      </c>
      <c r="D26" s="7">
        <v>2.8E-3</v>
      </c>
    </row>
    <row r="27" spans="1:4" x14ac:dyDescent="0.35">
      <c r="A27" s="21" t="s">
        <v>15</v>
      </c>
      <c r="B27" s="1" t="s">
        <v>21</v>
      </c>
      <c r="C27" s="6">
        <v>155.29</v>
      </c>
      <c r="D27" s="7">
        <v>5.9999999999999995E-4</v>
      </c>
    </row>
    <row r="28" spans="1:4" x14ac:dyDescent="0.35">
      <c r="A28" s="22" t="s">
        <v>15</v>
      </c>
      <c r="B28" s="1" t="s">
        <v>29</v>
      </c>
      <c r="C28" s="6">
        <v>11904.78</v>
      </c>
      <c r="D28" s="7">
        <v>4.53E-2</v>
      </c>
    </row>
    <row r="29" spans="1:4" x14ac:dyDescent="0.35">
      <c r="A29" s="23" t="s">
        <v>15</v>
      </c>
      <c r="B29" s="1" t="s">
        <v>30</v>
      </c>
      <c r="C29" s="6">
        <v>0</v>
      </c>
      <c r="D29" s="7">
        <v>0</v>
      </c>
    </row>
    <row r="30" spans="1:4" x14ac:dyDescent="0.35">
      <c r="A30" s="24" t="s">
        <v>15</v>
      </c>
      <c r="B30" s="1" t="s">
        <v>31</v>
      </c>
      <c r="C30" s="6">
        <v>0</v>
      </c>
      <c r="D30" s="7">
        <v>0</v>
      </c>
    </row>
    <row r="31" spans="1:4" x14ac:dyDescent="0.35">
      <c r="A31" s="25" t="s">
        <v>15</v>
      </c>
      <c r="B31" s="1" t="s">
        <v>32</v>
      </c>
      <c r="C31" s="6">
        <v>347.96</v>
      </c>
      <c r="D31" s="7">
        <v>1.2999999999999999E-3</v>
      </c>
    </row>
    <row r="32" spans="1:4" x14ac:dyDescent="0.35">
      <c r="A32" s="26" t="s">
        <v>15</v>
      </c>
      <c r="B32" s="1" t="s">
        <v>33</v>
      </c>
      <c r="C32" s="6">
        <v>0</v>
      </c>
      <c r="D32" s="7">
        <v>0</v>
      </c>
    </row>
    <row r="33" spans="1:4" x14ac:dyDescent="0.35">
      <c r="A33" s="27" t="s">
        <v>15</v>
      </c>
      <c r="B33" s="1" t="s">
        <v>34</v>
      </c>
      <c r="C33" s="6">
        <v>5175.1099999999997</v>
      </c>
      <c r="D33" s="7">
        <v>1.9699999999999999E-2</v>
      </c>
    </row>
    <row r="34" spans="1:4" x14ac:dyDescent="0.35">
      <c r="A34" s="28" t="s">
        <v>15</v>
      </c>
      <c r="B34" s="1" t="s">
        <v>35</v>
      </c>
      <c r="C34" s="6">
        <v>222.69</v>
      </c>
      <c r="D34" s="7">
        <v>8.0000000000000004E-4</v>
      </c>
    </row>
    <row r="35" spans="1:4" x14ac:dyDescent="0.35">
      <c r="A35" s="29" t="s">
        <v>15</v>
      </c>
      <c r="B35" s="1" t="s">
        <v>36</v>
      </c>
      <c r="C35" s="6">
        <v>0</v>
      </c>
      <c r="D35" s="7">
        <v>0</v>
      </c>
    </row>
    <row r="36" spans="1:4" x14ac:dyDescent="0.35">
      <c r="A36" s="30" t="s">
        <v>15</v>
      </c>
      <c r="B36" s="1" t="s">
        <v>37</v>
      </c>
      <c r="C36" s="6">
        <v>0</v>
      </c>
      <c r="D36" s="7">
        <v>0</v>
      </c>
    </row>
    <row r="37" spans="1:4" x14ac:dyDescent="0.35">
      <c r="A37" s="31" t="s">
        <v>15</v>
      </c>
      <c r="B37" s="1" t="s">
        <v>38</v>
      </c>
      <c r="C37" s="6">
        <v>700.8</v>
      </c>
      <c r="D37" s="7">
        <v>2.7000000000000001E-3</v>
      </c>
    </row>
    <row r="38" spans="1:4" x14ac:dyDescent="0.35">
      <c r="B38" s="3" t="s">
        <v>39</v>
      </c>
      <c r="C38" s="4" t="s">
        <v>6</v>
      </c>
      <c r="D38" s="4" t="s">
        <v>6</v>
      </c>
    </row>
    <row r="39" spans="1:4" x14ac:dyDescent="0.35">
      <c r="A39" s="32" t="s">
        <v>15</v>
      </c>
      <c r="B39" s="1" t="s">
        <v>40</v>
      </c>
      <c r="C39" s="6">
        <v>0</v>
      </c>
      <c r="D39" s="7">
        <v>0</v>
      </c>
    </row>
    <row r="40" spans="1:4" x14ac:dyDescent="0.35">
      <c r="A40" s="33" t="s">
        <v>15</v>
      </c>
      <c r="B40" s="1" t="s">
        <v>41</v>
      </c>
      <c r="C40" s="6">
        <v>0</v>
      </c>
      <c r="D40" s="7">
        <v>0</v>
      </c>
    </row>
    <row r="41" spans="1:4" x14ac:dyDescent="0.35">
      <c r="A41" s="34" t="s">
        <v>15</v>
      </c>
      <c r="B41" s="1" t="s">
        <v>42</v>
      </c>
      <c r="C41" s="6">
        <v>0</v>
      </c>
      <c r="D41" s="7">
        <v>0</v>
      </c>
    </row>
    <row r="42" spans="1:4" x14ac:dyDescent="0.35">
      <c r="B42" s="1" t="s">
        <v>43</v>
      </c>
      <c r="C42" s="6">
        <v>263032.24</v>
      </c>
      <c r="D42" s="7">
        <v>1</v>
      </c>
    </row>
    <row r="43" spans="1:4" x14ac:dyDescent="0.35">
      <c r="A43" s="35" t="s">
        <v>15</v>
      </c>
      <c r="B43" s="1" t="s">
        <v>44</v>
      </c>
      <c r="C43" s="59">
        <f>'יתרת התחייבות להשקעה'!C10</f>
        <v>2923.7424719000001</v>
      </c>
      <c r="D43" s="60">
        <f>C43/C42</f>
        <v>1.1115528924895292E-2</v>
      </c>
    </row>
    <row r="44" spans="1:4" x14ac:dyDescent="0.35">
      <c r="B44" s="36" t="s">
        <v>45</v>
      </c>
      <c r="C44" s="4" t="s">
        <v>6</v>
      </c>
      <c r="D44" s="4" t="s">
        <v>6</v>
      </c>
    </row>
    <row r="45" spans="1:4" x14ac:dyDescent="0.35">
      <c r="C45" s="1" t="s">
        <v>46</v>
      </c>
      <c r="D45" s="1" t="s">
        <v>47</v>
      </c>
    </row>
    <row r="46" spans="1:4" x14ac:dyDescent="0.35">
      <c r="C46" s="1" t="s">
        <v>12</v>
      </c>
      <c r="D46" s="1" t="s">
        <v>13</v>
      </c>
    </row>
    <row r="47" spans="1:4" x14ac:dyDescent="0.35">
      <c r="C47" s="4" t="s">
        <v>48</v>
      </c>
      <c r="D47" s="4" t="s">
        <v>49</v>
      </c>
    </row>
    <row r="48" spans="1:4" x14ac:dyDescent="0.35">
      <c r="C48" s="4" t="s">
        <v>50</v>
      </c>
      <c r="D48" s="4" t="s">
        <v>51</v>
      </c>
    </row>
    <row r="49" spans="2:4" x14ac:dyDescent="0.35">
      <c r="C49" s="4" t="s">
        <v>52</v>
      </c>
      <c r="D49" s="4" t="s">
        <v>53</v>
      </c>
    </row>
    <row r="50" spans="2:4" x14ac:dyDescent="0.35">
      <c r="C50" s="4" t="s">
        <v>54</v>
      </c>
      <c r="D50" s="4" t="s">
        <v>55</v>
      </c>
    </row>
    <row r="51" spans="2:4" x14ac:dyDescent="0.35">
      <c r="B51" s="61" t="s">
        <v>56</v>
      </c>
      <c r="C51" s="62"/>
      <c r="D51" s="62"/>
    </row>
  </sheetData>
  <mergeCells count="1">
    <mergeCell ref="B51:D51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35">
      <c r="B1" s="37" t="s">
        <v>0</v>
      </c>
      <c r="C1" s="37" t="s">
        <v>1</v>
      </c>
    </row>
    <row r="2" spans="2:13" x14ac:dyDescent="0.35">
      <c r="B2" s="37" t="s">
        <v>2</v>
      </c>
      <c r="C2" s="37" t="s">
        <v>3</v>
      </c>
    </row>
    <row r="3" spans="2:13" x14ac:dyDescent="0.35">
      <c r="B3" s="37" t="s">
        <v>4</v>
      </c>
      <c r="C3" s="37" t="s">
        <v>5</v>
      </c>
    </row>
    <row r="4" spans="2:13" x14ac:dyDescent="0.35">
      <c r="B4" s="37" t="s">
        <v>6</v>
      </c>
      <c r="C4" s="37" t="s">
        <v>6</v>
      </c>
    </row>
    <row r="5" spans="2:13" x14ac:dyDescent="0.35">
      <c r="B5" s="37" t="s">
        <v>6</v>
      </c>
      <c r="C5" s="37" t="s">
        <v>6</v>
      </c>
    </row>
    <row r="6" spans="2:13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35">
      <c r="B7" s="3" t="s">
        <v>406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35">
      <c r="B8" s="1" t="s">
        <v>58</v>
      </c>
      <c r="C8" s="1" t="s">
        <v>59</v>
      </c>
      <c r="D8" s="1" t="s">
        <v>101</v>
      </c>
      <c r="E8" s="1" t="s">
        <v>142</v>
      </c>
      <c r="F8" s="1" t="s">
        <v>63</v>
      </c>
      <c r="G8" s="1" t="s">
        <v>104</v>
      </c>
      <c r="H8" s="1" t="s">
        <v>105</v>
      </c>
      <c r="I8" s="1" t="s">
        <v>66</v>
      </c>
      <c r="J8" s="1" t="s">
        <v>107</v>
      </c>
      <c r="K8" s="1" t="s">
        <v>67</v>
      </c>
      <c r="L8" s="1" t="s">
        <v>108</v>
      </c>
      <c r="M8" s="1" t="s">
        <v>6</v>
      </c>
    </row>
    <row r="9" spans="2:13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154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2:13" x14ac:dyDescent="0.35">
      <c r="B11" s="1" t="s">
        <v>407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1" t="s">
        <v>6</v>
      </c>
      <c r="K11" s="38">
        <v>0</v>
      </c>
      <c r="L11" s="38">
        <v>0</v>
      </c>
      <c r="M11" s="1" t="s">
        <v>6</v>
      </c>
    </row>
    <row r="12" spans="2:13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</row>
    <row r="13" spans="2:13" x14ac:dyDescent="0.35">
      <c r="B13" s="1" t="s">
        <v>408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</row>
    <row r="14" spans="2:13" x14ac:dyDescent="0.35">
      <c r="B14" s="1" t="s">
        <v>409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</row>
    <row r="15" spans="2:13" x14ac:dyDescent="0.35">
      <c r="B15" s="1" t="s">
        <v>410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</row>
    <row r="16" spans="2:13" x14ac:dyDescent="0.35">
      <c r="B16" s="1" t="s">
        <v>351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</row>
    <row r="17" spans="2:13" x14ac:dyDescent="0.35">
      <c r="B17" s="1" t="s">
        <v>96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35">
      <c r="B18" s="1" t="s">
        <v>408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9">
        <v>0</v>
      </c>
      <c r="J18" s="1" t="s">
        <v>6</v>
      </c>
      <c r="K18" s="38">
        <v>0</v>
      </c>
      <c r="L18" s="38">
        <v>0</v>
      </c>
      <c r="M18" s="1" t="s">
        <v>6</v>
      </c>
    </row>
    <row r="19" spans="2:13" x14ac:dyDescent="0.35">
      <c r="B19" s="1" t="s">
        <v>411</v>
      </c>
      <c r="C19" s="1" t="s">
        <v>6</v>
      </c>
      <c r="D19" s="1" t="s">
        <v>6</v>
      </c>
      <c r="E19" s="1" t="s">
        <v>6</v>
      </c>
      <c r="F19" s="1" t="s">
        <v>6</v>
      </c>
      <c r="G19" s="39">
        <v>0</v>
      </c>
      <c r="H19" s="1" t="s">
        <v>6</v>
      </c>
      <c r="I19" s="39">
        <v>0</v>
      </c>
      <c r="J19" s="1" t="s">
        <v>6</v>
      </c>
      <c r="K19" s="38">
        <v>0</v>
      </c>
      <c r="L19" s="38">
        <v>0</v>
      </c>
      <c r="M19" s="1" t="s">
        <v>6</v>
      </c>
    </row>
    <row r="20" spans="2:13" x14ac:dyDescent="0.35">
      <c r="B20" s="1" t="s">
        <v>410</v>
      </c>
      <c r="C20" s="1" t="s">
        <v>6</v>
      </c>
      <c r="D20" s="1" t="s">
        <v>6</v>
      </c>
      <c r="E20" s="1" t="s">
        <v>6</v>
      </c>
      <c r="F20" s="1" t="s">
        <v>6</v>
      </c>
      <c r="G20" s="39">
        <v>0</v>
      </c>
      <c r="H20" s="1" t="s">
        <v>6</v>
      </c>
      <c r="I20" s="39">
        <v>0</v>
      </c>
      <c r="J20" s="1" t="s">
        <v>6</v>
      </c>
      <c r="K20" s="38">
        <v>0</v>
      </c>
      <c r="L20" s="38">
        <v>0</v>
      </c>
      <c r="M20" s="1" t="s">
        <v>6</v>
      </c>
    </row>
    <row r="21" spans="2:13" x14ac:dyDescent="0.35">
      <c r="B21" s="1" t="s">
        <v>412</v>
      </c>
      <c r="C21" s="1" t="s">
        <v>6</v>
      </c>
      <c r="D21" s="1" t="s">
        <v>6</v>
      </c>
      <c r="E21" s="1" t="s">
        <v>6</v>
      </c>
      <c r="F21" s="1" t="s">
        <v>6</v>
      </c>
      <c r="G21" s="39">
        <v>0</v>
      </c>
      <c r="H21" s="1" t="s">
        <v>6</v>
      </c>
      <c r="I21" s="39">
        <v>0</v>
      </c>
      <c r="J21" s="1" t="s">
        <v>6</v>
      </c>
      <c r="K21" s="38">
        <v>0</v>
      </c>
      <c r="L21" s="38">
        <v>0</v>
      </c>
      <c r="M21" s="1" t="s">
        <v>6</v>
      </c>
    </row>
    <row r="22" spans="2:13" x14ac:dyDescent="0.35">
      <c r="B22" s="1" t="s">
        <v>351</v>
      </c>
      <c r="C22" s="1" t="s">
        <v>6</v>
      </c>
      <c r="D22" s="1" t="s">
        <v>6</v>
      </c>
      <c r="E22" s="1" t="s">
        <v>6</v>
      </c>
      <c r="F22" s="1" t="s">
        <v>6</v>
      </c>
      <c r="G22" s="39">
        <v>0</v>
      </c>
      <c r="H22" s="1" t="s">
        <v>6</v>
      </c>
      <c r="I22" s="39">
        <v>0</v>
      </c>
      <c r="J22" s="1" t="s">
        <v>6</v>
      </c>
      <c r="K22" s="38">
        <v>0</v>
      </c>
      <c r="L22" s="38">
        <v>0</v>
      </c>
      <c r="M22" s="1" t="s">
        <v>6</v>
      </c>
    </row>
    <row r="23" spans="2:13" x14ac:dyDescent="0.35">
      <c r="B23" s="36" t="s">
        <v>98</v>
      </c>
    </row>
    <row r="24" spans="2:13" x14ac:dyDescent="0.35">
      <c r="B24" s="36" t="s">
        <v>139</v>
      </c>
    </row>
    <row r="25" spans="2:13" x14ac:dyDescent="0.35">
      <c r="B25" s="71" t="s">
        <v>56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</sheetData>
  <mergeCells count="1">
    <mergeCell ref="B25:M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2:12" x14ac:dyDescent="0.35">
      <c r="B1" s="37" t="s">
        <v>0</v>
      </c>
      <c r="C1" s="37" t="s">
        <v>1</v>
      </c>
    </row>
    <row r="2" spans="2:12" x14ac:dyDescent="0.35">
      <c r="B2" s="37" t="s">
        <v>2</v>
      </c>
      <c r="C2" s="37" t="s">
        <v>3</v>
      </c>
    </row>
    <row r="3" spans="2:12" x14ac:dyDescent="0.35">
      <c r="B3" s="37" t="s">
        <v>4</v>
      </c>
      <c r="C3" s="37" t="s">
        <v>5</v>
      </c>
    </row>
    <row r="4" spans="2:12" x14ac:dyDescent="0.35">
      <c r="B4" s="37" t="s">
        <v>6</v>
      </c>
      <c r="C4" s="37" t="s">
        <v>6</v>
      </c>
    </row>
    <row r="5" spans="2:12" x14ac:dyDescent="0.35">
      <c r="B5" s="37" t="s">
        <v>6</v>
      </c>
      <c r="C5" s="37" t="s">
        <v>6</v>
      </c>
    </row>
    <row r="6" spans="2:12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35">
      <c r="B7" s="3" t="s">
        <v>413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35">
      <c r="B8" s="1" t="s">
        <v>58</v>
      </c>
      <c r="C8" s="1" t="s">
        <v>59</v>
      </c>
      <c r="D8" s="1" t="s">
        <v>101</v>
      </c>
      <c r="E8" s="1" t="s">
        <v>142</v>
      </c>
      <c r="F8" s="1" t="s">
        <v>63</v>
      </c>
      <c r="G8" s="1" t="s">
        <v>104</v>
      </c>
      <c r="H8" s="1" t="s">
        <v>105</v>
      </c>
      <c r="I8" s="1" t="s">
        <v>66</v>
      </c>
      <c r="J8" s="1" t="s">
        <v>67</v>
      </c>
      <c r="K8" s="1" t="s">
        <v>68</v>
      </c>
      <c r="L8" s="1" t="s">
        <v>6</v>
      </c>
    </row>
    <row r="9" spans="2:12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110</v>
      </c>
      <c r="H9" s="1" t="s">
        <v>111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2:12" x14ac:dyDescent="0.35">
      <c r="B11" s="1" t="s">
        <v>414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38">
        <v>0</v>
      </c>
      <c r="K11" s="38">
        <v>0</v>
      </c>
      <c r="L11" s="1" t="s">
        <v>6</v>
      </c>
    </row>
    <row r="12" spans="2:12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</row>
    <row r="13" spans="2:12" x14ac:dyDescent="0.35">
      <c r="B13" s="1" t="s">
        <v>96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35">
      <c r="B14" s="36" t="s">
        <v>98</v>
      </c>
    </row>
    <row r="15" spans="2:12" x14ac:dyDescent="0.35">
      <c r="B15" s="36" t="s">
        <v>139</v>
      </c>
    </row>
    <row r="16" spans="2:12" x14ac:dyDescent="0.35">
      <c r="B16" s="72" t="s">
        <v>56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</row>
  </sheetData>
  <mergeCells count="1">
    <mergeCell ref="B16:L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35">
      <c r="B1" s="37" t="s">
        <v>0</v>
      </c>
      <c r="C1" s="37" t="s">
        <v>1</v>
      </c>
    </row>
    <row r="2" spans="2:18" x14ac:dyDescent="0.35">
      <c r="B2" s="37" t="s">
        <v>2</v>
      </c>
      <c r="C2" s="37" t="s">
        <v>3</v>
      </c>
    </row>
    <row r="3" spans="2:18" x14ac:dyDescent="0.35">
      <c r="B3" s="37" t="s">
        <v>4</v>
      </c>
      <c r="C3" s="37" t="s">
        <v>5</v>
      </c>
    </row>
    <row r="4" spans="2:18" x14ac:dyDescent="0.35">
      <c r="B4" s="37" t="s">
        <v>6</v>
      </c>
      <c r="C4" s="37" t="s">
        <v>6</v>
      </c>
    </row>
    <row r="5" spans="2:18" x14ac:dyDescent="0.35">
      <c r="B5" s="37" t="s">
        <v>6</v>
      </c>
      <c r="C5" s="37" t="s">
        <v>6</v>
      </c>
    </row>
    <row r="6" spans="2:18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35">
      <c r="B7" s="3" t="s">
        <v>415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35">
      <c r="B8" s="1" t="s">
        <v>58</v>
      </c>
      <c r="C8" s="1" t="s">
        <v>59</v>
      </c>
      <c r="D8" s="1" t="s">
        <v>416</v>
      </c>
      <c r="E8" s="1" t="s">
        <v>61</v>
      </c>
      <c r="F8" s="1" t="s">
        <v>62</v>
      </c>
      <c r="G8" s="1" t="s">
        <v>102</v>
      </c>
      <c r="H8" s="1" t="s">
        <v>103</v>
      </c>
      <c r="I8" s="1" t="s">
        <v>63</v>
      </c>
      <c r="J8" s="1" t="s">
        <v>64</v>
      </c>
      <c r="K8" s="1" t="s">
        <v>65</v>
      </c>
      <c r="L8" s="1" t="s">
        <v>104</v>
      </c>
      <c r="M8" s="1" t="s">
        <v>105</v>
      </c>
      <c r="N8" s="1" t="s">
        <v>66</v>
      </c>
      <c r="O8" s="1" t="s">
        <v>107</v>
      </c>
      <c r="P8" s="1" t="s">
        <v>67</v>
      </c>
      <c r="Q8" s="1" t="s">
        <v>108</v>
      </c>
      <c r="R8" s="1" t="s">
        <v>6</v>
      </c>
    </row>
    <row r="9" spans="2:18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109</v>
      </c>
      <c r="I9" s="1" t="s">
        <v>6</v>
      </c>
      <c r="J9" s="1" t="s">
        <v>11</v>
      </c>
      <c r="K9" s="1" t="s">
        <v>11</v>
      </c>
      <c r="L9" s="1" t="s">
        <v>110</v>
      </c>
      <c r="M9" s="1" t="s">
        <v>111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6</v>
      </c>
    </row>
    <row r="11" spans="2:18" x14ac:dyDescent="0.35">
      <c r="B11" s="1" t="s">
        <v>417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4.7</v>
      </c>
      <c r="I11" s="1" t="s">
        <v>6</v>
      </c>
      <c r="J11" s="38">
        <v>4.0000000000000002E-4</v>
      </c>
      <c r="K11" s="38">
        <v>-1.2E-2</v>
      </c>
      <c r="L11" s="39">
        <v>0.5</v>
      </c>
      <c r="M11" s="1" t="s">
        <v>6</v>
      </c>
      <c r="N11" s="39">
        <v>0</v>
      </c>
      <c r="O11" s="1" t="s">
        <v>6</v>
      </c>
      <c r="P11" s="38">
        <v>1</v>
      </c>
      <c r="Q11" s="38">
        <v>0</v>
      </c>
      <c r="R11" s="1" t="s">
        <v>6</v>
      </c>
    </row>
    <row r="12" spans="2:18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4.7</v>
      </c>
      <c r="I12" s="1" t="s">
        <v>6</v>
      </c>
      <c r="J12" s="38">
        <v>4.0000000000000002E-4</v>
      </c>
      <c r="K12" s="38">
        <v>-1.2E-2</v>
      </c>
      <c r="L12" s="39">
        <v>0.5</v>
      </c>
      <c r="M12" s="1" t="s">
        <v>6</v>
      </c>
      <c r="N12" s="39">
        <v>0</v>
      </c>
      <c r="O12" s="1" t="s">
        <v>6</v>
      </c>
      <c r="P12" s="38">
        <v>1</v>
      </c>
      <c r="Q12" s="38">
        <v>0</v>
      </c>
      <c r="R12" s="1" t="s">
        <v>6</v>
      </c>
    </row>
    <row r="13" spans="2:18" x14ac:dyDescent="0.35">
      <c r="B13" s="1" t="s">
        <v>418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39">
        <v>0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35">
      <c r="B14" s="1" t="s">
        <v>419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4.7</v>
      </c>
      <c r="I14" s="1" t="s">
        <v>6</v>
      </c>
      <c r="J14" s="38">
        <v>4.0000000000000002E-4</v>
      </c>
      <c r="K14" s="38">
        <v>-1.2E-2</v>
      </c>
      <c r="L14" s="39">
        <v>0.5</v>
      </c>
      <c r="M14" s="1" t="s">
        <v>6</v>
      </c>
      <c r="N14" s="39">
        <v>0</v>
      </c>
      <c r="O14" s="1" t="s">
        <v>6</v>
      </c>
      <c r="P14" s="38">
        <v>1</v>
      </c>
      <c r="Q14" s="38">
        <v>0</v>
      </c>
      <c r="R14" s="1" t="s">
        <v>6</v>
      </c>
    </row>
    <row r="15" spans="2:18" x14ac:dyDescent="0.35">
      <c r="B15" s="40" t="s">
        <v>420</v>
      </c>
      <c r="C15" s="41">
        <v>1162577</v>
      </c>
      <c r="D15" s="40" t="s">
        <v>421</v>
      </c>
      <c r="E15" s="40" t="s">
        <v>162</v>
      </c>
      <c r="F15" s="40" t="s">
        <v>83</v>
      </c>
      <c r="G15" s="40" t="s">
        <v>6</v>
      </c>
      <c r="H15" s="43">
        <v>4.71</v>
      </c>
      <c r="I15" s="40" t="s">
        <v>84</v>
      </c>
      <c r="J15" s="42">
        <v>5.0000000000000001E-4</v>
      </c>
      <c r="K15" s="42">
        <v>-1.2200000000000001E-2</v>
      </c>
      <c r="L15" s="43">
        <v>0.5</v>
      </c>
      <c r="M15" s="43">
        <v>108.06</v>
      </c>
      <c r="N15" s="43">
        <v>0</v>
      </c>
      <c r="O15" s="42">
        <v>0</v>
      </c>
      <c r="P15" s="42">
        <v>1</v>
      </c>
      <c r="Q15" s="42">
        <v>0</v>
      </c>
      <c r="R15" s="40" t="s">
        <v>6</v>
      </c>
    </row>
    <row r="16" spans="2:18" x14ac:dyDescent="0.35">
      <c r="B16" s="1" t="s">
        <v>422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39">
        <v>0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</row>
    <row r="17" spans="2:18" x14ac:dyDescent="0.35">
      <c r="B17" s="1" t="s">
        <v>96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39">
        <v>0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35">
      <c r="B18" s="1" t="s">
        <v>418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35">
      <c r="B19" s="1" t="s">
        <v>419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35">
      <c r="B20" s="1" t="s">
        <v>423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8">
        <v>0</v>
      </c>
      <c r="K20" s="38">
        <v>0</v>
      </c>
      <c r="L20" s="39">
        <v>0</v>
      </c>
      <c r="M20" s="1" t="s">
        <v>6</v>
      </c>
      <c r="N20" s="39">
        <v>0</v>
      </c>
      <c r="O20" s="1" t="s">
        <v>6</v>
      </c>
      <c r="P20" s="38">
        <v>0</v>
      </c>
      <c r="Q20" s="38">
        <v>0</v>
      </c>
      <c r="R20" s="1" t="s">
        <v>6</v>
      </c>
    </row>
    <row r="21" spans="2:18" x14ac:dyDescent="0.35">
      <c r="B21" s="36" t="s">
        <v>98</v>
      </c>
    </row>
    <row r="22" spans="2:18" x14ac:dyDescent="0.35">
      <c r="B22" s="36" t="s">
        <v>139</v>
      </c>
    </row>
    <row r="23" spans="2:18" x14ac:dyDescent="0.35">
      <c r="B23" s="73" t="s">
        <v>56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</sheetData>
  <mergeCells count="1">
    <mergeCell ref="B23:R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rightToLeft="1" workbookViewId="0"/>
  </sheetViews>
  <sheetFormatPr defaultRowHeight="14.15" x14ac:dyDescent="0.35"/>
  <cols>
    <col min="1" max="1" width="3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35">
      <c r="B1" s="37" t="s">
        <v>0</v>
      </c>
      <c r="C1" s="37" t="s">
        <v>1</v>
      </c>
    </row>
    <row r="2" spans="2:17" x14ac:dyDescent="0.35">
      <c r="B2" s="37" t="s">
        <v>2</v>
      </c>
      <c r="C2" s="37" t="s">
        <v>3</v>
      </c>
    </row>
    <row r="3" spans="2:17" x14ac:dyDescent="0.35">
      <c r="B3" s="37" t="s">
        <v>4</v>
      </c>
      <c r="C3" s="37" t="s">
        <v>5</v>
      </c>
    </row>
    <row r="4" spans="2:17" x14ac:dyDescent="0.35">
      <c r="B4" s="37" t="s">
        <v>6</v>
      </c>
      <c r="C4" s="37" t="s">
        <v>6</v>
      </c>
    </row>
    <row r="5" spans="2:17" x14ac:dyDescent="0.35">
      <c r="B5" s="37" t="s">
        <v>6</v>
      </c>
      <c r="C5" s="37" t="s">
        <v>6</v>
      </c>
    </row>
    <row r="6" spans="2:17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35">
      <c r="B7" s="3" t="s">
        <v>100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2:17" x14ac:dyDescent="0.35">
      <c r="B8" s="1" t="s">
        <v>58</v>
      </c>
      <c r="C8" s="1" t="s">
        <v>59</v>
      </c>
      <c r="D8" s="1" t="s">
        <v>61</v>
      </c>
      <c r="E8" s="1" t="s">
        <v>62</v>
      </c>
      <c r="F8" s="1" t="s">
        <v>102</v>
      </c>
      <c r="G8" s="1" t="s">
        <v>103</v>
      </c>
      <c r="H8" s="1" t="s">
        <v>63</v>
      </c>
      <c r="I8" s="1" t="s">
        <v>64</v>
      </c>
      <c r="J8" s="1" t="s">
        <v>65</v>
      </c>
      <c r="K8" s="1" t="s">
        <v>104</v>
      </c>
      <c r="L8" s="1" t="s">
        <v>105</v>
      </c>
      <c r="M8" s="1" t="s">
        <v>8</v>
      </c>
      <c r="N8" s="1" t="s">
        <v>107</v>
      </c>
      <c r="O8" s="1" t="s">
        <v>67</v>
      </c>
      <c r="P8" s="1" t="s">
        <v>108</v>
      </c>
      <c r="Q8" s="1" t="s">
        <v>6</v>
      </c>
    </row>
    <row r="9" spans="2:17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153</v>
      </c>
      <c r="G9" s="1" t="s">
        <v>109</v>
      </c>
      <c r="H9" s="1" t="s">
        <v>6</v>
      </c>
      <c r="I9" s="1" t="s">
        <v>11</v>
      </c>
      <c r="J9" s="1" t="s">
        <v>11</v>
      </c>
      <c r="K9" s="1" t="s">
        <v>110</v>
      </c>
      <c r="L9" s="1" t="s">
        <v>111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2:17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6</v>
      </c>
    </row>
    <row r="11" spans="2:17" x14ac:dyDescent="0.35">
      <c r="B11" s="1" t="s">
        <v>118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35">
      <c r="B13" s="1" t="s">
        <v>96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35">
      <c r="B14" s="1" t="s">
        <v>137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35">
      <c r="B15" s="1" t="s">
        <v>425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35">
      <c r="B16" s="36" t="s">
        <v>98</v>
      </c>
    </row>
    <row r="17" spans="2:17" x14ac:dyDescent="0.35">
      <c r="B17" s="36" t="s">
        <v>139</v>
      </c>
    </row>
    <row r="18" spans="2:17" x14ac:dyDescent="0.35">
      <c r="B18" s="74" t="s">
        <v>56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</sheetData>
  <mergeCells count="1">
    <mergeCell ref="B18:Q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rightToLeft="1" workbookViewId="0"/>
  </sheetViews>
  <sheetFormatPr defaultRowHeight="14.15" x14ac:dyDescent="0.35"/>
  <cols>
    <col min="1" max="1" width="3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35">
      <c r="B1" s="37" t="s">
        <v>0</v>
      </c>
      <c r="C1" s="37" t="s">
        <v>1</v>
      </c>
    </row>
    <row r="2" spans="2:20" x14ac:dyDescent="0.35">
      <c r="B2" s="37" t="s">
        <v>2</v>
      </c>
      <c r="C2" s="37" t="s">
        <v>3</v>
      </c>
    </row>
    <row r="3" spans="2:20" x14ac:dyDescent="0.35">
      <c r="B3" s="37" t="s">
        <v>4</v>
      </c>
      <c r="C3" s="37" t="s">
        <v>5</v>
      </c>
    </row>
    <row r="4" spans="2:20" x14ac:dyDescent="0.35">
      <c r="B4" s="37" t="s">
        <v>6</v>
      </c>
      <c r="C4" s="37" t="s">
        <v>6</v>
      </c>
    </row>
    <row r="5" spans="2:20" x14ac:dyDescent="0.35">
      <c r="B5" s="37" t="s">
        <v>6</v>
      </c>
      <c r="C5" s="37" t="s">
        <v>6</v>
      </c>
    </row>
    <row r="6" spans="2:20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35">
      <c r="B7" s="3" t="s">
        <v>140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35">
      <c r="B8" s="1" t="s">
        <v>58</v>
      </c>
      <c r="C8" s="1" t="s">
        <v>59</v>
      </c>
      <c r="D8" s="1" t="s">
        <v>141</v>
      </c>
      <c r="E8" s="1" t="s">
        <v>60</v>
      </c>
      <c r="F8" s="1" t="s">
        <v>142</v>
      </c>
      <c r="G8" s="1" t="s">
        <v>61</v>
      </c>
      <c r="H8" s="1" t="s">
        <v>62</v>
      </c>
      <c r="I8" s="1" t="s">
        <v>102</v>
      </c>
      <c r="J8" s="1" t="s">
        <v>103</v>
      </c>
      <c r="K8" s="1" t="s">
        <v>63</v>
      </c>
      <c r="L8" s="1" t="s">
        <v>64</v>
      </c>
      <c r="M8" s="1" t="s">
        <v>65</v>
      </c>
      <c r="N8" s="1" t="s">
        <v>104</v>
      </c>
      <c r="O8" s="1" t="s">
        <v>105</v>
      </c>
      <c r="P8" s="1" t="s">
        <v>8</v>
      </c>
      <c r="Q8" s="1" t="s">
        <v>107</v>
      </c>
      <c r="R8" s="1" t="s">
        <v>67</v>
      </c>
      <c r="S8" s="1" t="s">
        <v>108</v>
      </c>
      <c r="T8" s="1" t="s">
        <v>6</v>
      </c>
    </row>
    <row r="9" spans="2:20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153</v>
      </c>
      <c r="J9" s="1" t="s">
        <v>109</v>
      </c>
      <c r="K9" s="1" t="s">
        <v>6</v>
      </c>
      <c r="L9" s="1" t="s">
        <v>11</v>
      </c>
      <c r="M9" s="1" t="s">
        <v>11</v>
      </c>
      <c r="N9" s="1" t="s">
        <v>110</v>
      </c>
      <c r="O9" s="1" t="s">
        <v>111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143</v>
      </c>
      <c r="T10" s="1" t="s">
        <v>6</v>
      </c>
    </row>
    <row r="11" spans="2:20" x14ac:dyDescent="0.35">
      <c r="B11" s="1" t="s">
        <v>146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</row>
    <row r="12" spans="2:20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</row>
    <row r="13" spans="2:20" x14ac:dyDescent="0.35">
      <c r="B13" s="1" t="s">
        <v>426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</row>
    <row r="14" spans="2:20" x14ac:dyDescent="0.35">
      <c r="B14" s="1" t="s">
        <v>427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</row>
    <row r="15" spans="2:20" x14ac:dyDescent="0.35">
      <c r="B15" s="1" t="s">
        <v>148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</row>
    <row r="16" spans="2:20" x14ac:dyDescent="0.35">
      <c r="B16" s="1" t="s">
        <v>351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</row>
    <row r="17" spans="2:20" x14ac:dyDescent="0.35">
      <c r="B17" s="1" t="s">
        <v>96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35">
      <c r="B18" s="1" t="s">
        <v>428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35">
      <c r="B19" s="1" t="s">
        <v>429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35">
      <c r="B20" s="36" t="s">
        <v>98</v>
      </c>
    </row>
    <row r="21" spans="2:20" x14ac:dyDescent="0.35">
      <c r="B21" s="36" t="s">
        <v>139</v>
      </c>
    </row>
    <row r="22" spans="2:20" x14ac:dyDescent="0.35">
      <c r="B22" s="75" t="s">
        <v>56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</row>
  </sheetData>
  <mergeCells count="1">
    <mergeCell ref="B22:T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rightToLeft="1" topLeftCell="A7" workbookViewId="0">
      <selection activeCell="F1" sqref="F1"/>
    </sheetView>
  </sheetViews>
  <sheetFormatPr defaultRowHeight="14.15" x14ac:dyDescent="0.35"/>
  <cols>
    <col min="1" max="1" width="3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35">
      <c r="B1" s="37" t="s">
        <v>0</v>
      </c>
      <c r="C1" s="37" t="s">
        <v>1</v>
      </c>
    </row>
    <row r="2" spans="2:20" x14ac:dyDescent="0.35">
      <c r="B2" s="37" t="s">
        <v>2</v>
      </c>
      <c r="C2" s="37" t="s">
        <v>3</v>
      </c>
    </row>
    <row r="3" spans="2:20" x14ac:dyDescent="0.35">
      <c r="B3" s="37" t="s">
        <v>4</v>
      </c>
      <c r="C3" s="37" t="s">
        <v>5</v>
      </c>
    </row>
    <row r="4" spans="2:20" x14ac:dyDescent="0.35">
      <c r="B4" s="37" t="s">
        <v>6</v>
      </c>
      <c r="C4" s="37" t="s">
        <v>6</v>
      </c>
    </row>
    <row r="5" spans="2:20" x14ac:dyDescent="0.35">
      <c r="B5" s="37" t="s">
        <v>6</v>
      </c>
      <c r="C5" s="37" t="s">
        <v>6</v>
      </c>
    </row>
    <row r="6" spans="2:20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35">
      <c r="B7" s="3" t="s">
        <v>152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35">
      <c r="B8" s="1" t="s">
        <v>58</v>
      </c>
      <c r="C8" s="1" t="s">
        <v>59</v>
      </c>
      <c r="D8" s="1" t="s">
        <v>141</v>
      </c>
      <c r="E8" s="1" t="s">
        <v>60</v>
      </c>
      <c r="F8" s="1" t="s">
        <v>142</v>
      </c>
      <c r="G8" s="1" t="s">
        <v>61</v>
      </c>
      <c r="H8" s="1" t="s">
        <v>62</v>
      </c>
      <c r="I8" s="1" t="s">
        <v>102</v>
      </c>
      <c r="J8" s="1" t="s">
        <v>103</v>
      </c>
      <c r="K8" s="1" t="s">
        <v>63</v>
      </c>
      <c r="L8" s="1" t="s">
        <v>64</v>
      </c>
      <c r="M8" s="1" t="s">
        <v>65</v>
      </c>
      <c r="N8" s="1" t="s">
        <v>104</v>
      </c>
      <c r="O8" s="1" t="s">
        <v>105</v>
      </c>
      <c r="P8" s="1" t="s">
        <v>8</v>
      </c>
      <c r="Q8" s="1" t="s">
        <v>107</v>
      </c>
      <c r="R8" s="1" t="s">
        <v>67</v>
      </c>
      <c r="S8" s="1" t="s">
        <v>108</v>
      </c>
      <c r="T8" s="1" t="s">
        <v>6</v>
      </c>
    </row>
    <row r="9" spans="2:20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109</v>
      </c>
      <c r="K9" s="1" t="s">
        <v>6</v>
      </c>
      <c r="L9" s="1" t="s">
        <v>11</v>
      </c>
      <c r="M9" s="1" t="s">
        <v>11</v>
      </c>
      <c r="N9" s="1" t="s">
        <v>110</v>
      </c>
      <c r="O9" s="1" t="s">
        <v>111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143</v>
      </c>
      <c r="T10" s="1" t="s">
        <v>6</v>
      </c>
    </row>
    <row r="11" spans="2:20" x14ac:dyDescent="0.35">
      <c r="B11" s="1" t="s">
        <v>383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1.88</v>
      </c>
      <c r="K11" s="1" t="s">
        <v>6</v>
      </c>
      <c r="L11" s="38">
        <v>7.7499999999999999E-2</v>
      </c>
      <c r="M11" s="38">
        <v>-1.9599999999999999E-2</v>
      </c>
      <c r="N11" s="39">
        <v>556199.23</v>
      </c>
      <c r="O11" s="1" t="s">
        <v>6</v>
      </c>
      <c r="P11" s="39">
        <v>743.81</v>
      </c>
      <c r="Q11" s="1" t="s">
        <v>6</v>
      </c>
      <c r="R11" s="38">
        <v>1</v>
      </c>
      <c r="S11" s="38">
        <v>2.8E-3</v>
      </c>
      <c r="T11" s="1" t="s">
        <v>6</v>
      </c>
    </row>
    <row r="12" spans="2:20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1.88</v>
      </c>
      <c r="K12" s="1" t="s">
        <v>6</v>
      </c>
      <c r="L12" s="38">
        <v>7.7499999999999999E-2</v>
      </c>
      <c r="M12" s="38">
        <v>-1.9599999999999999E-2</v>
      </c>
      <c r="N12" s="39">
        <v>556199.23</v>
      </c>
      <c r="O12" s="1" t="s">
        <v>6</v>
      </c>
      <c r="P12" s="39">
        <v>743.81</v>
      </c>
      <c r="Q12" s="1" t="s">
        <v>6</v>
      </c>
      <c r="R12" s="38">
        <v>1</v>
      </c>
      <c r="S12" s="38">
        <v>2.8E-3</v>
      </c>
      <c r="T12" s="1" t="s">
        <v>6</v>
      </c>
    </row>
    <row r="13" spans="2:20" x14ac:dyDescent="0.35">
      <c r="B13" s="1" t="s">
        <v>426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1.88</v>
      </c>
      <c r="K13" s="1" t="s">
        <v>6</v>
      </c>
      <c r="L13" s="38">
        <v>7.7499999999999999E-2</v>
      </c>
      <c r="M13" s="38">
        <v>-1.9599999999999999E-2</v>
      </c>
      <c r="N13" s="39">
        <v>503638.41</v>
      </c>
      <c r="O13" s="1" t="s">
        <v>6</v>
      </c>
      <c r="P13" s="39">
        <v>743.81</v>
      </c>
      <c r="Q13" s="1" t="s">
        <v>6</v>
      </c>
      <c r="R13" s="38">
        <v>1</v>
      </c>
      <c r="S13" s="38">
        <v>2.8E-3</v>
      </c>
      <c r="T13" s="1" t="s">
        <v>6</v>
      </c>
    </row>
    <row r="14" spans="2:20" x14ac:dyDescent="0.35">
      <c r="B14" s="40" t="s">
        <v>430</v>
      </c>
      <c r="C14" s="41">
        <v>1087683</v>
      </c>
      <c r="D14" s="40" t="s">
        <v>157</v>
      </c>
      <c r="E14" s="41">
        <v>513102384</v>
      </c>
      <c r="F14" s="40" t="s">
        <v>431</v>
      </c>
      <c r="G14" s="40" t="s">
        <v>82</v>
      </c>
      <c r="H14" s="40" t="s">
        <v>83</v>
      </c>
      <c r="I14" s="40" t="s">
        <v>432</v>
      </c>
      <c r="J14" s="43">
        <v>1.88</v>
      </c>
      <c r="K14" s="40" t="s">
        <v>84</v>
      </c>
      <c r="L14" s="42">
        <v>7.7499999999999999E-2</v>
      </c>
      <c r="M14" s="42">
        <v>-1.9599999999999999E-2</v>
      </c>
      <c r="N14" s="43">
        <v>489801.41</v>
      </c>
      <c r="O14" s="43">
        <v>151.86000000000001</v>
      </c>
      <c r="P14" s="43">
        <v>743.81</v>
      </c>
      <c r="Q14" s="42">
        <v>8.9999999999999998E-4</v>
      </c>
      <c r="R14" s="42">
        <v>1</v>
      </c>
      <c r="S14" s="42">
        <v>2.8E-3</v>
      </c>
      <c r="T14" s="40" t="s">
        <v>6</v>
      </c>
    </row>
    <row r="15" spans="2:20" x14ac:dyDescent="0.35">
      <c r="B15" s="40" t="s">
        <v>433</v>
      </c>
      <c r="C15" s="41">
        <v>3980042</v>
      </c>
      <c r="D15" s="40" t="s">
        <v>157</v>
      </c>
      <c r="E15" s="41">
        <v>520022492</v>
      </c>
      <c r="F15" s="40" t="s">
        <v>270</v>
      </c>
      <c r="G15" s="40" t="s">
        <v>214</v>
      </c>
      <c r="H15" s="40" t="s">
        <v>123</v>
      </c>
      <c r="I15" s="40" t="s">
        <v>432</v>
      </c>
      <c r="J15" s="43">
        <v>0</v>
      </c>
      <c r="K15" s="40" t="s">
        <v>84</v>
      </c>
      <c r="L15" s="42">
        <v>0.03</v>
      </c>
      <c r="M15" s="42">
        <v>0.03</v>
      </c>
      <c r="N15" s="43">
        <v>13837</v>
      </c>
      <c r="O15" s="43">
        <v>0.01</v>
      </c>
      <c r="P15" s="43">
        <v>0</v>
      </c>
      <c r="Q15" s="42">
        <v>0</v>
      </c>
      <c r="R15" s="42">
        <v>0</v>
      </c>
      <c r="S15" s="42">
        <v>0</v>
      </c>
      <c r="T15" s="40" t="s">
        <v>6</v>
      </c>
    </row>
    <row r="16" spans="2:20" x14ac:dyDescent="0.35">
      <c r="B16" s="1" t="s">
        <v>427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39">
        <v>2.76</v>
      </c>
      <c r="K16" s="1" t="s">
        <v>6</v>
      </c>
      <c r="L16" s="38">
        <v>3.1199999999999999E-2</v>
      </c>
      <c r="M16" s="38">
        <v>1.35E-2</v>
      </c>
      <c r="N16" s="39">
        <v>0.82</v>
      </c>
      <c r="O16" s="1" t="s">
        <v>6</v>
      </c>
      <c r="P16" s="39">
        <v>0</v>
      </c>
      <c r="Q16" s="1" t="s">
        <v>6</v>
      </c>
      <c r="R16" s="38">
        <v>0</v>
      </c>
      <c r="S16" s="38">
        <v>0</v>
      </c>
      <c r="T16" s="1" t="s">
        <v>6</v>
      </c>
    </row>
    <row r="17" spans="2:20" x14ac:dyDescent="0.35">
      <c r="B17" s="40" t="s">
        <v>434</v>
      </c>
      <c r="C17" s="41">
        <v>1138999</v>
      </c>
      <c r="D17" s="40" t="s">
        <v>157</v>
      </c>
      <c r="E17" s="41">
        <v>1666</v>
      </c>
      <c r="F17" s="40" t="s">
        <v>177</v>
      </c>
      <c r="G17" s="40" t="s">
        <v>201</v>
      </c>
      <c r="H17" s="40" t="s">
        <v>160</v>
      </c>
      <c r="I17" s="40" t="s">
        <v>435</v>
      </c>
      <c r="J17" s="43">
        <v>3.67</v>
      </c>
      <c r="K17" s="40" t="s">
        <v>84</v>
      </c>
      <c r="L17" s="42">
        <v>3.1E-2</v>
      </c>
      <c r="M17" s="42">
        <v>1.38E-2</v>
      </c>
      <c r="N17" s="43">
        <v>0.52</v>
      </c>
      <c r="O17" s="43">
        <v>107.3</v>
      </c>
      <c r="P17" s="43">
        <v>0</v>
      </c>
      <c r="Q17" s="42">
        <v>0</v>
      </c>
      <c r="R17" s="42">
        <v>0</v>
      </c>
      <c r="S17" s="42">
        <v>0</v>
      </c>
      <c r="T17" s="40" t="s">
        <v>6</v>
      </c>
    </row>
    <row r="18" spans="2:20" x14ac:dyDescent="0.35">
      <c r="B18" s="40" t="s">
        <v>436</v>
      </c>
      <c r="C18" s="41">
        <v>1158799</v>
      </c>
      <c r="D18" s="40" t="s">
        <v>157</v>
      </c>
      <c r="E18" s="41">
        <v>512905423</v>
      </c>
      <c r="F18" s="40" t="s">
        <v>565</v>
      </c>
      <c r="G18" s="40" t="s">
        <v>185</v>
      </c>
      <c r="H18" s="40" t="s">
        <v>83</v>
      </c>
      <c r="I18" s="40" t="s">
        <v>437</v>
      </c>
      <c r="J18" s="43">
        <v>0.25</v>
      </c>
      <c r="K18" s="40" t="s">
        <v>84</v>
      </c>
      <c r="L18" s="42">
        <v>1.14E-2</v>
      </c>
      <c r="M18" s="42">
        <v>3.2000000000000002E-3</v>
      </c>
      <c r="N18" s="43">
        <v>0.03</v>
      </c>
      <c r="O18" s="43">
        <v>100.49</v>
      </c>
      <c r="P18" s="43">
        <v>0</v>
      </c>
      <c r="Q18" s="42">
        <v>0</v>
      </c>
      <c r="R18" s="42">
        <v>0</v>
      </c>
      <c r="S18" s="42">
        <v>0</v>
      </c>
      <c r="T18" s="40" t="s">
        <v>6</v>
      </c>
    </row>
    <row r="19" spans="2:20" x14ac:dyDescent="0.35">
      <c r="B19" s="40" t="s">
        <v>438</v>
      </c>
      <c r="C19" s="41">
        <v>1139336</v>
      </c>
      <c r="D19" s="40" t="s">
        <v>157</v>
      </c>
      <c r="E19" s="41">
        <v>511944670</v>
      </c>
      <c r="F19" s="40" t="s">
        <v>431</v>
      </c>
      <c r="G19" s="40" t="s">
        <v>439</v>
      </c>
      <c r="H19" s="40" t="s">
        <v>160</v>
      </c>
      <c r="I19" s="40" t="s">
        <v>440</v>
      </c>
      <c r="J19" s="43">
        <v>1.27</v>
      </c>
      <c r="K19" s="40" t="s">
        <v>84</v>
      </c>
      <c r="L19" s="42">
        <v>3.4200000000000001E-2</v>
      </c>
      <c r="M19" s="42">
        <v>1.4999999999999999E-2</v>
      </c>
      <c r="N19" s="43">
        <v>0.27</v>
      </c>
      <c r="O19" s="43">
        <v>103.16</v>
      </c>
      <c r="P19" s="43">
        <v>0</v>
      </c>
      <c r="Q19" s="42">
        <v>0</v>
      </c>
      <c r="R19" s="42">
        <v>0</v>
      </c>
      <c r="S19" s="42">
        <v>0</v>
      </c>
      <c r="T19" s="40" t="s">
        <v>6</v>
      </c>
    </row>
    <row r="20" spans="2:20" x14ac:dyDescent="0.35">
      <c r="B20" s="1" t="s">
        <v>148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0</v>
      </c>
      <c r="K20" s="1" t="s">
        <v>6</v>
      </c>
      <c r="L20" s="38">
        <v>0.04</v>
      </c>
      <c r="M20" s="38">
        <v>0.04</v>
      </c>
      <c r="N20" s="39">
        <v>52560</v>
      </c>
      <c r="O20" s="1" t="s">
        <v>6</v>
      </c>
      <c r="P20" s="39">
        <v>0</v>
      </c>
      <c r="Q20" s="1" t="s">
        <v>6</v>
      </c>
      <c r="R20" s="38">
        <v>0</v>
      </c>
      <c r="S20" s="38">
        <v>0</v>
      </c>
      <c r="T20" s="1" t="s">
        <v>6</v>
      </c>
    </row>
    <row r="21" spans="2:20" x14ac:dyDescent="0.35">
      <c r="B21" s="40" t="s">
        <v>441</v>
      </c>
      <c r="C21" s="41">
        <v>2390037</v>
      </c>
      <c r="D21" s="40" t="s">
        <v>157</v>
      </c>
      <c r="E21" s="41">
        <v>520036419</v>
      </c>
      <c r="F21" s="40" t="s">
        <v>442</v>
      </c>
      <c r="G21" s="40" t="s">
        <v>214</v>
      </c>
      <c r="H21" s="40" t="s">
        <v>123</v>
      </c>
      <c r="I21" s="40" t="s">
        <v>432</v>
      </c>
      <c r="J21" s="43">
        <v>0</v>
      </c>
      <c r="K21" s="40" t="s">
        <v>48</v>
      </c>
      <c r="L21" s="42">
        <v>0.04</v>
      </c>
      <c r="M21" s="42">
        <v>0.04</v>
      </c>
      <c r="N21" s="43">
        <v>52560</v>
      </c>
      <c r="O21" s="43">
        <v>0</v>
      </c>
      <c r="P21" s="43">
        <v>0</v>
      </c>
      <c r="Q21" s="42">
        <v>5.5999999999999999E-3</v>
      </c>
      <c r="R21" s="42">
        <v>0</v>
      </c>
      <c r="S21" s="42">
        <v>0</v>
      </c>
      <c r="T21" s="40" t="s">
        <v>6</v>
      </c>
    </row>
    <row r="22" spans="2:20" x14ac:dyDescent="0.35">
      <c r="B22" s="1" t="s">
        <v>351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39">
        <v>0</v>
      </c>
      <c r="K22" s="1" t="s">
        <v>6</v>
      </c>
      <c r="L22" s="38">
        <v>0</v>
      </c>
      <c r="M22" s="38">
        <v>0</v>
      </c>
      <c r="N22" s="39">
        <v>0</v>
      </c>
      <c r="O22" s="1" t="s">
        <v>6</v>
      </c>
      <c r="P22" s="39">
        <v>0</v>
      </c>
      <c r="Q22" s="1" t="s">
        <v>6</v>
      </c>
      <c r="R22" s="38">
        <v>0</v>
      </c>
      <c r="S22" s="38">
        <v>0</v>
      </c>
      <c r="T22" s="1" t="s">
        <v>6</v>
      </c>
    </row>
    <row r="23" spans="2:20" x14ac:dyDescent="0.35">
      <c r="B23" s="1" t="s">
        <v>96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39">
        <v>0</v>
      </c>
      <c r="K23" s="1" t="s">
        <v>6</v>
      </c>
      <c r="L23" s="38">
        <v>0</v>
      </c>
      <c r="M23" s="38">
        <v>0</v>
      </c>
      <c r="N23" s="39">
        <v>0</v>
      </c>
      <c r="O23" s="1" t="s">
        <v>6</v>
      </c>
      <c r="P23" s="39">
        <v>0</v>
      </c>
      <c r="Q23" s="1" t="s">
        <v>6</v>
      </c>
      <c r="R23" s="38">
        <v>0</v>
      </c>
      <c r="S23" s="38">
        <v>0</v>
      </c>
      <c r="T23" s="1" t="s">
        <v>6</v>
      </c>
    </row>
    <row r="24" spans="2:20" x14ac:dyDescent="0.35">
      <c r="B24" s="1" t="s">
        <v>443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39">
        <v>0</v>
      </c>
      <c r="K24" s="1" t="s">
        <v>6</v>
      </c>
      <c r="L24" s="38">
        <v>0</v>
      </c>
      <c r="M24" s="38">
        <v>0</v>
      </c>
      <c r="N24" s="39">
        <v>0</v>
      </c>
      <c r="O24" s="1" t="s">
        <v>6</v>
      </c>
      <c r="P24" s="39">
        <v>0</v>
      </c>
      <c r="Q24" s="1" t="s">
        <v>6</v>
      </c>
      <c r="R24" s="38">
        <v>0</v>
      </c>
      <c r="S24" s="38">
        <v>0</v>
      </c>
      <c r="T24" s="1" t="s">
        <v>6</v>
      </c>
    </row>
    <row r="25" spans="2:20" x14ac:dyDescent="0.35">
      <c r="B25" s="1" t="s">
        <v>444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0</v>
      </c>
      <c r="K25" s="1" t="s">
        <v>6</v>
      </c>
      <c r="L25" s="38">
        <v>0</v>
      </c>
      <c r="M25" s="38">
        <v>0</v>
      </c>
      <c r="N25" s="39">
        <v>0</v>
      </c>
      <c r="O25" s="1" t="s">
        <v>6</v>
      </c>
      <c r="P25" s="39">
        <v>0</v>
      </c>
      <c r="Q25" s="1" t="s">
        <v>6</v>
      </c>
      <c r="R25" s="38">
        <v>0</v>
      </c>
      <c r="S25" s="38">
        <v>0</v>
      </c>
      <c r="T25" s="1" t="s">
        <v>6</v>
      </c>
    </row>
    <row r="26" spans="2:20" x14ac:dyDescent="0.35">
      <c r="B26" s="36" t="s">
        <v>98</v>
      </c>
    </row>
    <row r="27" spans="2:20" x14ac:dyDescent="0.35">
      <c r="B27" s="36" t="s">
        <v>139</v>
      </c>
    </row>
    <row r="28" spans="2:20" x14ac:dyDescent="0.35">
      <c r="B28" s="76" t="s">
        <v>56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</row>
  </sheetData>
  <mergeCells count="1">
    <mergeCell ref="B28:T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rightToLeft="1" workbookViewId="0">
      <selection activeCell="B20" sqref="B20"/>
    </sheetView>
  </sheetViews>
  <sheetFormatPr defaultRowHeight="14.15" x14ac:dyDescent="0.35"/>
  <cols>
    <col min="1" max="1" width="3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1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35">
      <c r="B1" s="37" t="s">
        <v>0</v>
      </c>
      <c r="C1" s="37" t="s">
        <v>1</v>
      </c>
    </row>
    <row r="2" spans="2:14" x14ac:dyDescent="0.35">
      <c r="B2" s="37" t="s">
        <v>2</v>
      </c>
      <c r="C2" s="37" t="s">
        <v>3</v>
      </c>
    </row>
    <row r="3" spans="2:14" x14ac:dyDescent="0.35">
      <c r="B3" s="37" t="s">
        <v>4</v>
      </c>
      <c r="C3" s="37" t="s">
        <v>5</v>
      </c>
    </row>
    <row r="4" spans="2:14" x14ac:dyDescent="0.35">
      <c r="B4" s="37" t="s">
        <v>6</v>
      </c>
      <c r="C4" s="37" t="s">
        <v>6</v>
      </c>
    </row>
    <row r="5" spans="2:14" x14ac:dyDescent="0.35">
      <c r="B5" s="37" t="s">
        <v>6</v>
      </c>
      <c r="C5" s="37" t="s">
        <v>6</v>
      </c>
    </row>
    <row r="6" spans="2:14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2:14" x14ac:dyDescent="0.35">
      <c r="B7" s="3" t="s">
        <v>222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2:14" x14ac:dyDescent="0.35">
      <c r="B8" s="1" t="s">
        <v>58</v>
      </c>
      <c r="C8" s="1" t="s">
        <v>59</v>
      </c>
      <c r="D8" s="1" t="s">
        <v>141</v>
      </c>
      <c r="E8" s="1" t="s">
        <v>60</v>
      </c>
      <c r="F8" s="1" t="s">
        <v>142</v>
      </c>
      <c r="G8" s="1" t="s">
        <v>63</v>
      </c>
      <c r="H8" s="1" t="s">
        <v>104</v>
      </c>
      <c r="I8" s="1" t="s">
        <v>105</v>
      </c>
      <c r="J8" s="1" t="s">
        <v>8</v>
      </c>
      <c r="K8" s="1" t="s">
        <v>107</v>
      </c>
      <c r="L8" s="1" t="s">
        <v>67</v>
      </c>
      <c r="M8" s="1" t="s">
        <v>108</v>
      </c>
      <c r="N8" s="1" t="s">
        <v>6</v>
      </c>
    </row>
    <row r="9" spans="2:14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110</v>
      </c>
      <c r="I9" s="1" t="s">
        <v>111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2:14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6</v>
      </c>
    </row>
    <row r="11" spans="2:14" x14ac:dyDescent="0.35">
      <c r="B11" s="1" t="s">
        <v>224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68884.800000000003</v>
      </c>
      <c r="I11" s="1" t="s">
        <v>6</v>
      </c>
      <c r="J11" s="39">
        <v>155.28</v>
      </c>
      <c r="K11" s="1" t="s">
        <v>6</v>
      </c>
      <c r="L11" s="38">
        <v>1</v>
      </c>
      <c r="M11" s="38">
        <v>5.9999999999999995E-4</v>
      </c>
      <c r="N11" s="1" t="s">
        <v>6</v>
      </c>
    </row>
    <row r="12" spans="2:14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28622.799999999999</v>
      </c>
      <c r="I12" s="1" t="s">
        <v>6</v>
      </c>
      <c r="J12" s="39">
        <v>19.41</v>
      </c>
      <c r="K12" s="1" t="s">
        <v>6</v>
      </c>
      <c r="L12" s="38">
        <v>0.125</v>
      </c>
      <c r="M12" s="38">
        <v>1E-4</v>
      </c>
      <c r="N12" s="1" t="s">
        <v>6</v>
      </c>
    </row>
    <row r="13" spans="2:14" x14ac:dyDescent="0.35">
      <c r="B13" s="40" t="s">
        <v>445</v>
      </c>
      <c r="C13" s="41">
        <v>239012</v>
      </c>
      <c r="D13" s="40" t="s">
        <v>157</v>
      </c>
      <c r="E13" s="41">
        <v>520036419</v>
      </c>
      <c r="F13" s="40" t="s">
        <v>157</v>
      </c>
      <c r="G13" s="40" t="s">
        <v>84</v>
      </c>
      <c r="H13" s="43">
        <v>12653.52</v>
      </c>
      <c r="I13" s="43">
        <v>0.01</v>
      </c>
      <c r="J13" s="43">
        <v>0</v>
      </c>
      <c r="K13" s="42">
        <v>4.0000000000000002E-4</v>
      </c>
      <c r="L13" s="42">
        <v>0</v>
      </c>
      <c r="M13" s="42">
        <v>0</v>
      </c>
      <c r="N13" s="40" t="s">
        <v>6</v>
      </c>
    </row>
    <row r="14" spans="2:14" x14ac:dyDescent="0.35">
      <c r="B14" s="40" t="s">
        <v>446</v>
      </c>
      <c r="C14" s="41">
        <v>697011</v>
      </c>
      <c r="D14" s="40" t="s">
        <v>157</v>
      </c>
      <c r="E14" s="41">
        <v>91748</v>
      </c>
      <c r="F14" s="40" t="s">
        <v>157</v>
      </c>
      <c r="G14" s="40" t="s">
        <v>84</v>
      </c>
      <c r="H14" s="43">
        <v>12594.28</v>
      </c>
      <c r="I14" s="43">
        <v>0.01</v>
      </c>
      <c r="J14" s="43">
        <v>0</v>
      </c>
      <c r="K14" s="42">
        <v>1E-4</v>
      </c>
      <c r="L14" s="42">
        <v>0</v>
      </c>
      <c r="M14" s="42">
        <v>0</v>
      </c>
      <c r="N14" s="40" t="s">
        <v>6</v>
      </c>
    </row>
    <row r="15" spans="2:14" x14ac:dyDescent="0.35">
      <c r="B15" s="40" t="s">
        <v>566</v>
      </c>
      <c r="C15" s="41">
        <v>100561844</v>
      </c>
      <c r="D15" s="40" t="s">
        <v>157</v>
      </c>
      <c r="E15" s="41">
        <v>96120</v>
      </c>
      <c r="F15" s="40" t="s">
        <v>157</v>
      </c>
      <c r="G15" s="40" t="s">
        <v>84</v>
      </c>
      <c r="H15" s="43">
        <v>3375</v>
      </c>
      <c r="I15" s="43">
        <v>574.96</v>
      </c>
      <c r="J15" s="43">
        <v>19.399999999999999</v>
      </c>
      <c r="K15" s="42">
        <v>0</v>
      </c>
      <c r="L15" s="42">
        <v>0.125</v>
      </c>
      <c r="M15" s="42">
        <v>1E-4</v>
      </c>
      <c r="N15" s="40" t="s">
        <v>6</v>
      </c>
    </row>
    <row r="16" spans="2:14" x14ac:dyDescent="0.35">
      <c r="B16" s="1" t="s">
        <v>96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40262</v>
      </c>
      <c r="I16" s="1" t="s">
        <v>6</v>
      </c>
      <c r="J16" s="39">
        <v>135.88</v>
      </c>
      <c r="K16" s="1" t="s">
        <v>6</v>
      </c>
      <c r="L16" s="38">
        <v>0.875</v>
      </c>
      <c r="M16" s="38">
        <v>5.0000000000000001E-4</v>
      </c>
      <c r="N16" s="1" t="s">
        <v>6</v>
      </c>
    </row>
    <row r="17" spans="2:14" x14ac:dyDescent="0.35">
      <c r="B17" s="1" t="s">
        <v>150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1" t="s">
        <v>6</v>
      </c>
    </row>
    <row r="18" spans="2:14" x14ac:dyDescent="0.35">
      <c r="B18" s="1" t="s">
        <v>149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40262</v>
      </c>
      <c r="I18" s="1" t="s">
        <v>6</v>
      </c>
      <c r="J18" s="39">
        <v>135.88</v>
      </c>
      <c r="K18" s="1" t="s">
        <v>6</v>
      </c>
      <c r="L18" s="38">
        <v>0.875</v>
      </c>
      <c r="M18" s="38">
        <v>5.0000000000000001E-4</v>
      </c>
      <c r="N18" s="1" t="s">
        <v>6</v>
      </c>
    </row>
    <row r="19" spans="2:14" x14ac:dyDescent="0.35">
      <c r="B19" s="40" t="s">
        <v>568</v>
      </c>
      <c r="C19" s="41">
        <v>6201844</v>
      </c>
      <c r="D19" s="40" t="s">
        <v>218</v>
      </c>
      <c r="E19" s="41">
        <v>997637</v>
      </c>
      <c r="F19" s="40" t="s">
        <v>331</v>
      </c>
      <c r="G19" s="40" t="s">
        <v>48</v>
      </c>
      <c r="H19" s="43">
        <v>2232</v>
      </c>
      <c r="I19" s="43">
        <v>424</v>
      </c>
      <c r="J19" s="43">
        <v>29.43</v>
      </c>
      <c r="K19" s="42">
        <v>1E-4</v>
      </c>
      <c r="L19" s="42">
        <v>0.1895</v>
      </c>
      <c r="M19" s="42">
        <v>1E-4</v>
      </c>
      <c r="N19" s="40" t="s">
        <v>6</v>
      </c>
    </row>
    <row r="20" spans="2:14" x14ac:dyDescent="0.35">
      <c r="B20" s="40" t="s">
        <v>567</v>
      </c>
      <c r="C20" s="41">
        <v>62018197</v>
      </c>
      <c r="D20" s="40" t="s">
        <v>218</v>
      </c>
      <c r="E20" s="41">
        <v>997601</v>
      </c>
      <c r="F20" s="40" t="s">
        <v>331</v>
      </c>
      <c r="G20" s="40" t="s">
        <v>48</v>
      </c>
      <c r="H20" s="43">
        <v>38030</v>
      </c>
      <c r="I20" s="43">
        <v>90</v>
      </c>
      <c r="J20" s="43">
        <v>106.45</v>
      </c>
      <c r="K20" s="42">
        <v>1E-3</v>
      </c>
      <c r="L20" s="42">
        <v>0.6855</v>
      </c>
      <c r="M20" s="42">
        <v>4.0000000000000002E-4</v>
      </c>
      <c r="N20" s="40" t="s">
        <v>6</v>
      </c>
    </row>
    <row r="21" spans="2:14" x14ac:dyDescent="0.35">
      <c r="B21" s="36" t="s">
        <v>98</v>
      </c>
    </row>
    <row r="22" spans="2:14" x14ac:dyDescent="0.35">
      <c r="B22" s="36" t="s">
        <v>139</v>
      </c>
    </row>
    <row r="23" spans="2:14" x14ac:dyDescent="0.35">
      <c r="B23" s="77" t="s">
        <v>56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6" spans="2:14" x14ac:dyDescent="0.35">
      <c r="B26" s="46"/>
    </row>
  </sheetData>
  <mergeCells count="1">
    <mergeCell ref="B23:N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rightToLeft="1" topLeftCell="B28" workbookViewId="0">
      <selection activeCell="I23" sqref="B23:I23"/>
    </sheetView>
  </sheetViews>
  <sheetFormatPr defaultRowHeight="14.15" x14ac:dyDescent="0.35"/>
  <cols>
    <col min="1" max="1" width="3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  <col min="13" max="13" width="14.85546875" bestFit="1" customWidth="1"/>
  </cols>
  <sheetData>
    <row r="1" spans="2:13" x14ac:dyDescent="0.35">
      <c r="B1" s="37" t="s">
        <v>0</v>
      </c>
      <c r="C1" s="37" t="s">
        <v>1</v>
      </c>
    </row>
    <row r="2" spans="2:13" x14ac:dyDescent="0.35">
      <c r="B2" s="37" t="s">
        <v>2</v>
      </c>
      <c r="C2" s="37" t="s">
        <v>3</v>
      </c>
    </row>
    <row r="3" spans="2:13" x14ac:dyDescent="0.35">
      <c r="B3" s="37" t="s">
        <v>4</v>
      </c>
      <c r="C3" s="37" t="s">
        <v>5</v>
      </c>
    </row>
    <row r="4" spans="2:13" x14ac:dyDescent="0.35">
      <c r="B4" s="37" t="s">
        <v>6</v>
      </c>
      <c r="C4" s="37" t="s">
        <v>6</v>
      </c>
    </row>
    <row r="5" spans="2:13" x14ac:dyDescent="0.35">
      <c r="B5" s="37" t="s">
        <v>6</v>
      </c>
      <c r="C5" s="37" t="s">
        <v>6</v>
      </c>
    </row>
    <row r="6" spans="2:13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3" x14ac:dyDescent="0.35">
      <c r="B7" s="3" t="s">
        <v>447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3" x14ac:dyDescent="0.35">
      <c r="B8" s="1" t="s">
        <v>58</v>
      </c>
      <c r="C8" s="1" t="s">
        <v>59</v>
      </c>
      <c r="D8" s="1" t="s">
        <v>63</v>
      </c>
      <c r="E8" s="1" t="s">
        <v>102</v>
      </c>
      <c r="F8" s="1" t="s">
        <v>104</v>
      </c>
      <c r="G8" s="1" t="s">
        <v>105</v>
      </c>
      <c r="H8" s="1" t="s">
        <v>8</v>
      </c>
      <c r="I8" s="1" t="s">
        <v>107</v>
      </c>
      <c r="J8" s="1" t="s">
        <v>67</v>
      </c>
      <c r="K8" s="1" t="s">
        <v>108</v>
      </c>
      <c r="L8" s="1" t="s">
        <v>6</v>
      </c>
    </row>
    <row r="9" spans="2:13" x14ac:dyDescent="0.35">
      <c r="B9" s="1" t="s">
        <v>6</v>
      </c>
      <c r="C9" s="1" t="s">
        <v>6</v>
      </c>
      <c r="D9" s="1" t="s">
        <v>6</v>
      </c>
      <c r="E9" s="1" t="s">
        <v>153</v>
      </c>
      <c r="F9" s="1" t="s">
        <v>154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2:13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2:13" x14ac:dyDescent="0.35">
      <c r="B11" s="1" t="s">
        <v>448</v>
      </c>
      <c r="C11" s="1" t="s">
        <v>6</v>
      </c>
      <c r="D11" s="1" t="s">
        <v>6</v>
      </c>
      <c r="E11" s="1" t="s">
        <v>6</v>
      </c>
      <c r="F11" s="39">
        <v>3723178.08</v>
      </c>
      <c r="G11" s="1" t="s">
        <v>6</v>
      </c>
      <c r="H11" s="39">
        <v>11904.78</v>
      </c>
      <c r="I11" s="1" t="s">
        <v>6</v>
      </c>
      <c r="J11" s="38">
        <v>1</v>
      </c>
      <c r="K11" s="38">
        <v>4.53E-2</v>
      </c>
      <c r="L11" s="1" t="s">
        <v>6</v>
      </c>
    </row>
    <row r="12" spans="2:13" x14ac:dyDescent="0.35">
      <c r="B12" s="1" t="s">
        <v>449</v>
      </c>
      <c r="C12" s="1" t="s">
        <v>6</v>
      </c>
      <c r="D12" s="1" t="s">
        <v>6</v>
      </c>
      <c r="E12" s="1" t="s">
        <v>6</v>
      </c>
      <c r="F12" s="39">
        <v>338535.54</v>
      </c>
      <c r="G12" s="1" t="s">
        <v>6</v>
      </c>
      <c r="H12" s="39">
        <v>2010.05</v>
      </c>
      <c r="I12" s="1" t="s">
        <v>6</v>
      </c>
      <c r="J12" s="38">
        <v>0.16880000000000001</v>
      </c>
      <c r="K12" s="38">
        <v>7.6E-3</v>
      </c>
      <c r="L12" s="1" t="s">
        <v>6</v>
      </c>
    </row>
    <row r="13" spans="2:13" x14ac:dyDescent="0.35">
      <c r="B13" s="1" t="s">
        <v>450</v>
      </c>
      <c r="C13" s="1" t="s">
        <v>6</v>
      </c>
      <c r="D13" s="1" t="s">
        <v>6</v>
      </c>
      <c r="E13" s="1" t="s">
        <v>6</v>
      </c>
      <c r="F13" s="39">
        <v>0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</row>
    <row r="14" spans="2:13" x14ac:dyDescent="0.35">
      <c r="B14" s="1" t="s">
        <v>451</v>
      </c>
      <c r="C14" s="1" t="s">
        <v>6</v>
      </c>
      <c r="D14" s="1" t="s">
        <v>6</v>
      </c>
      <c r="E14" s="1" t="s">
        <v>6</v>
      </c>
      <c r="F14" s="39">
        <v>727.54</v>
      </c>
      <c r="G14" s="1" t="s">
        <v>6</v>
      </c>
      <c r="H14" s="39">
        <v>1594.22</v>
      </c>
      <c r="I14" s="1" t="s">
        <v>6</v>
      </c>
      <c r="J14" s="38">
        <v>0.13389999999999999</v>
      </c>
      <c r="K14" s="38">
        <v>6.1000000000000004E-3</v>
      </c>
      <c r="L14" s="1" t="s">
        <v>6</v>
      </c>
      <c r="M14" s="46"/>
    </row>
    <row r="15" spans="2:13" x14ac:dyDescent="0.35">
      <c r="B15" s="40" t="s">
        <v>452</v>
      </c>
      <c r="C15" s="41">
        <v>100987072</v>
      </c>
      <c r="D15" s="40" t="s">
        <v>84</v>
      </c>
      <c r="E15" s="40" t="s">
        <v>453</v>
      </c>
      <c r="F15" s="43">
        <v>727.54</v>
      </c>
      <c r="G15" s="43">
        <v>219124.23</v>
      </c>
      <c r="H15" s="43">
        <v>1594.22</v>
      </c>
      <c r="I15" s="42">
        <v>2.0000000000000001E-4</v>
      </c>
      <c r="J15" s="42">
        <v>0.13389999999999999</v>
      </c>
      <c r="K15" s="42">
        <v>6.1000000000000004E-3</v>
      </c>
      <c r="L15" s="40" t="s">
        <v>6</v>
      </c>
    </row>
    <row r="16" spans="2:13" x14ac:dyDescent="0.35">
      <c r="B16" s="1" t="s">
        <v>454</v>
      </c>
      <c r="C16" s="1" t="s">
        <v>6</v>
      </c>
      <c r="D16" s="1" t="s">
        <v>6</v>
      </c>
      <c r="E16" s="1" t="s">
        <v>6</v>
      </c>
      <c r="F16" s="39">
        <v>0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1" t="s">
        <v>6</v>
      </c>
    </row>
    <row r="17" spans="2:14" x14ac:dyDescent="0.35">
      <c r="B17" s="1" t="s">
        <v>455</v>
      </c>
      <c r="C17" s="1" t="s">
        <v>6</v>
      </c>
      <c r="D17" s="1" t="s">
        <v>6</v>
      </c>
      <c r="E17" s="1" t="s">
        <v>6</v>
      </c>
      <c r="F17" s="39">
        <v>337808</v>
      </c>
      <c r="G17" s="1" t="s">
        <v>6</v>
      </c>
      <c r="H17" s="39">
        <v>415.83</v>
      </c>
      <c r="I17" s="1" t="s">
        <v>6</v>
      </c>
      <c r="J17" s="38">
        <v>3.49E-2</v>
      </c>
      <c r="K17" s="38">
        <v>1.6000000000000001E-3</v>
      </c>
      <c r="L17" s="1" t="s">
        <v>6</v>
      </c>
    </row>
    <row r="18" spans="2:14" x14ac:dyDescent="0.35">
      <c r="B18" s="40" t="s">
        <v>456</v>
      </c>
      <c r="C18" s="41">
        <v>62017520</v>
      </c>
      <c r="D18" s="40" t="s">
        <v>48</v>
      </c>
      <c r="E18" s="40" t="s">
        <v>457</v>
      </c>
      <c r="F18" s="43">
        <v>147500</v>
      </c>
      <c r="G18" s="43">
        <v>90.65</v>
      </c>
      <c r="H18" s="43">
        <v>415.83</v>
      </c>
      <c r="I18" s="42">
        <v>0</v>
      </c>
      <c r="J18" s="42">
        <v>3.49E-2</v>
      </c>
      <c r="K18" s="42">
        <v>1.6000000000000001E-3</v>
      </c>
      <c r="L18" s="40" t="s">
        <v>6</v>
      </c>
      <c r="M18" s="46"/>
      <c r="N18" s="45"/>
    </row>
    <row r="19" spans="2:14" x14ac:dyDescent="0.35">
      <c r="B19" s="40" t="s">
        <v>458</v>
      </c>
      <c r="C19" s="41">
        <v>9840798</v>
      </c>
      <c r="D19" s="40" t="s">
        <v>48</v>
      </c>
      <c r="E19" s="40" t="s">
        <v>459</v>
      </c>
      <c r="F19" s="43">
        <v>190308</v>
      </c>
      <c r="G19" s="43">
        <v>0</v>
      </c>
      <c r="H19" s="43">
        <v>0</v>
      </c>
      <c r="I19" s="42">
        <v>1.9E-2</v>
      </c>
      <c r="J19" s="42">
        <v>0</v>
      </c>
      <c r="K19" s="42">
        <v>0</v>
      </c>
      <c r="L19" s="40" t="s">
        <v>6</v>
      </c>
    </row>
    <row r="20" spans="2:14" x14ac:dyDescent="0.35">
      <c r="B20" s="1" t="s">
        <v>460</v>
      </c>
      <c r="C20" s="1" t="s">
        <v>6</v>
      </c>
      <c r="D20" s="1" t="s">
        <v>6</v>
      </c>
      <c r="E20" s="1" t="s">
        <v>6</v>
      </c>
      <c r="F20" s="39">
        <v>3384642.54</v>
      </c>
      <c r="G20" s="1" t="s">
        <v>6</v>
      </c>
      <c r="H20" s="39">
        <v>9894.73</v>
      </c>
      <c r="I20" s="1" t="s">
        <v>6</v>
      </c>
      <c r="J20" s="38">
        <v>0.83120000000000005</v>
      </c>
      <c r="K20" s="38">
        <v>3.7600000000000001E-2</v>
      </c>
      <c r="L20" s="1" t="s">
        <v>6</v>
      </c>
    </row>
    <row r="21" spans="2:14" x14ac:dyDescent="0.35">
      <c r="B21" s="1" t="s">
        <v>450</v>
      </c>
      <c r="C21" s="1" t="s">
        <v>6</v>
      </c>
      <c r="D21" s="1" t="s">
        <v>6</v>
      </c>
      <c r="E21" s="1" t="s">
        <v>6</v>
      </c>
      <c r="F21" s="39">
        <v>0</v>
      </c>
      <c r="G21" s="1" t="s">
        <v>6</v>
      </c>
      <c r="H21" s="39">
        <v>0</v>
      </c>
      <c r="I21" s="1" t="s">
        <v>6</v>
      </c>
      <c r="J21" s="38">
        <v>0</v>
      </c>
      <c r="K21" s="38">
        <v>0</v>
      </c>
      <c r="L21" s="1" t="s">
        <v>6</v>
      </c>
    </row>
    <row r="22" spans="2:14" x14ac:dyDescent="0.35">
      <c r="B22" s="1" t="s">
        <v>451</v>
      </c>
      <c r="C22" s="1" t="s">
        <v>6</v>
      </c>
      <c r="D22" s="1" t="s">
        <v>6</v>
      </c>
      <c r="E22" s="1" t="s">
        <v>6</v>
      </c>
      <c r="F22" s="39">
        <v>947830.54</v>
      </c>
      <c r="G22" s="1" t="s">
        <v>6</v>
      </c>
      <c r="H22" s="39">
        <v>1597.28</v>
      </c>
      <c r="I22" s="1" t="s">
        <v>6</v>
      </c>
      <c r="J22" s="38">
        <v>0.13420000000000001</v>
      </c>
      <c r="K22" s="38">
        <v>6.1000000000000004E-3</v>
      </c>
      <c r="L22" s="1" t="s">
        <v>6</v>
      </c>
    </row>
    <row r="23" spans="2:14" x14ac:dyDescent="0.35">
      <c r="B23" s="48" t="s">
        <v>461</v>
      </c>
      <c r="C23" s="49">
        <v>100458561</v>
      </c>
      <c r="D23" s="48" t="s">
        <v>84</v>
      </c>
      <c r="E23" s="48" t="s">
        <v>462</v>
      </c>
      <c r="F23" s="50">
        <v>947830.54</v>
      </c>
      <c r="G23" s="50">
        <v>168.52</v>
      </c>
      <c r="H23" s="50">
        <v>1597.28</v>
      </c>
      <c r="I23" s="51">
        <v>0</v>
      </c>
      <c r="J23" s="42">
        <v>0.13420000000000001</v>
      </c>
      <c r="K23" s="42">
        <v>6.1000000000000004E-3</v>
      </c>
      <c r="L23" s="40" t="s">
        <v>6</v>
      </c>
    </row>
    <row r="24" spans="2:14" x14ac:dyDescent="0.35">
      <c r="B24" s="1" t="s">
        <v>454</v>
      </c>
      <c r="C24" s="1" t="s">
        <v>6</v>
      </c>
      <c r="D24" s="1" t="s">
        <v>6</v>
      </c>
      <c r="E24" s="1" t="s">
        <v>6</v>
      </c>
      <c r="F24" s="39">
        <v>1140660</v>
      </c>
      <c r="G24" s="1" t="s">
        <v>6</v>
      </c>
      <c r="H24" s="39">
        <v>3578.71</v>
      </c>
      <c r="I24" s="1" t="s">
        <v>6</v>
      </c>
      <c r="J24" s="38">
        <v>0.30059999999999998</v>
      </c>
      <c r="K24" s="38">
        <v>1.3599999999999999E-2</v>
      </c>
      <c r="L24" s="1" t="s">
        <v>6</v>
      </c>
    </row>
    <row r="25" spans="2:14" x14ac:dyDescent="0.35">
      <c r="B25" s="40" t="s">
        <v>463</v>
      </c>
      <c r="C25" s="41">
        <v>62000073</v>
      </c>
      <c r="D25" s="40" t="s">
        <v>48</v>
      </c>
      <c r="E25" s="40" t="s">
        <v>464</v>
      </c>
      <c r="F25" s="43">
        <v>296541</v>
      </c>
      <c r="G25" s="43">
        <v>94.88</v>
      </c>
      <c r="H25" s="43">
        <v>875.02</v>
      </c>
      <c r="I25" s="42">
        <v>0</v>
      </c>
      <c r="J25" s="42">
        <v>7.3499999999999996E-2</v>
      </c>
      <c r="K25" s="42">
        <v>3.3E-3</v>
      </c>
      <c r="L25" s="40" t="s">
        <v>6</v>
      </c>
    </row>
    <row r="26" spans="2:14" x14ac:dyDescent="0.35">
      <c r="B26" s="40" t="s">
        <v>465</v>
      </c>
      <c r="C26" s="41">
        <v>62002115</v>
      </c>
      <c r="D26" s="40" t="s">
        <v>52</v>
      </c>
      <c r="E26" s="40" t="s">
        <v>466</v>
      </c>
      <c r="F26" s="43">
        <v>244119</v>
      </c>
      <c r="G26" s="43">
        <v>91.06</v>
      </c>
      <c r="H26" s="43">
        <v>782.92</v>
      </c>
      <c r="I26" s="42">
        <v>2.0999999999999999E-3</v>
      </c>
      <c r="J26" s="42">
        <v>6.5799999999999997E-2</v>
      </c>
      <c r="K26" s="42">
        <v>3.0000000000000001E-3</v>
      </c>
      <c r="L26" s="40" t="s">
        <v>6</v>
      </c>
    </row>
    <row r="27" spans="2:14" x14ac:dyDescent="0.35">
      <c r="B27" s="40" t="s">
        <v>467</v>
      </c>
      <c r="C27" s="41">
        <v>62017660</v>
      </c>
      <c r="D27" s="40" t="s">
        <v>48</v>
      </c>
      <c r="E27" s="40" t="s">
        <v>468</v>
      </c>
      <c r="F27" s="43">
        <v>300000</v>
      </c>
      <c r="G27" s="43">
        <v>98.3</v>
      </c>
      <c r="H27" s="43">
        <v>917.14</v>
      </c>
      <c r="I27" s="42">
        <v>1.6000000000000001E-3</v>
      </c>
      <c r="J27" s="42">
        <v>7.6999999999999999E-2</v>
      </c>
      <c r="K27" s="42">
        <v>3.5000000000000001E-3</v>
      </c>
      <c r="L27" s="40" t="s">
        <v>6</v>
      </c>
    </row>
    <row r="28" spans="2:14" x14ac:dyDescent="0.35">
      <c r="B28" s="40" t="s">
        <v>469</v>
      </c>
      <c r="C28" s="41">
        <v>62010566</v>
      </c>
      <c r="D28" s="40" t="s">
        <v>48</v>
      </c>
      <c r="E28" s="40" t="s">
        <v>470</v>
      </c>
      <c r="F28" s="43">
        <v>300000</v>
      </c>
      <c r="G28" s="43">
        <v>107.57</v>
      </c>
      <c r="H28" s="43">
        <v>1003.63</v>
      </c>
      <c r="I28" s="42">
        <v>0</v>
      </c>
      <c r="J28" s="42">
        <v>8.43E-2</v>
      </c>
      <c r="K28" s="42">
        <v>3.8E-3</v>
      </c>
      <c r="L28" s="40" t="s">
        <v>6</v>
      </c>
    </row>
    <row r="29" spans="2:14" x14ac:dyDescent="0.35">
      <c r="B29" s="1" t="s">
        <v>455</v>
      </c>
      <c r="C29" s="1" t="s">
        <v>6</v>
      </c>
      <c r="D29" s="1" t="s">
        <v>6</v>
      </c>
      <c r="E29" s="1" t="s">
        <v>6</v>
      </c>
      <c r="F29" s="39">
        <v>1296152</v>
      </c>
      <c r="G29" s="1" t="s">
        <v>6</v>
      </c>
      <c r="H29" s="39">
        <v>4718.7299999999996</v>
      </c>
      <c r="I29" s="1" t="s">
        <v>6</v>
      </c>
      <c r="J29" s="38">
        <v>0.39639999999999997</v>
      </c>
      <c r="K29" s="38">
        <v>1.7899999999999999E-2</v>
      </c>
      <c r="L29" s="1" t="s">
        <v>6</v>
      </c>
    </row>
    <row r="30" spans="2:14" x14ac:dyDescent="0.35">
      <c r="B30" s="40" t="s">
        <v>471</v>
      </c>
      <c r="C30" s="41">
        <v>62013909</v>
      </c>
      <c r="D30" s="40" t="s">
        <v>48</v>
      </c>
      <c r="E30" s="40" t="s">
        <v>472</v>
      </c>
      <c r="F30" s="43">
        <v>248020</v>
      </c>
      <c r="G30" s="43">
        <v>99.42</v>
      </c>
      <c r="H30" s="43">
        <v>766.87</v>
      </c>
      <c r="I30" s="42">
        <v>3.3E-3</v>
      </c>
      <c r="J30" s="42">
        <v>6.4399999999999999E-2</v>
      </c>
      <c r="K30" s="42">
        <v>2.8999999999999998E-3</v>
      </c>
      <c r="L30" s="40" t="s">
        <v>6</v>
      </c>
    </row>
    <row r="31" spans="2:14" x14ac:dyDescent="0.35">
      <c r="B31" s="40" t="s">
        <v>473</v>
      </c>
      <c r="C31" s="41">
        <v>62002044</v>
      </c>
      <c r="D31" s="40" t="s">
        <v>48</v>
      </c>
      <c r="E31" s="40" t="s">
        <v>474</v>
      </c>
      <c r="F31" s="43">
        <v>399913</v>
      </c>
      <c r="G31" s="43">
        <v>110.6</v>
      </c>
      <c r="H31" s="43">
        <v>1375.56</v>
      </c>
      <c r="I31" s="42">
        <v>7.1000000000000004E-3</v>
      </c>
      <c r="J31" s="42">
        <v>0.11550000000000001</v>
      </c>
      <c r="K31" s="42">
        <v>5.1999999999999998E-3</v>
      </c>
      <c r="L31" s="40" t="s">
        <v>6</v>
      </c>
    </row>
    <row r="32" spans="2:14" x14ac:dyDescent="0.35">
      <c r="B32" s="40" t="s">
        <v>475</v>
      </c>
      <c r="C32" s="41">
        <v>62014170</v>
      </c>
      <c r="D32" s="40" t="s">
        <v>48</v>
      </c>
      <c r="E32" s="40" t="s">
        <v>476</v>
      </c>
      <c r="F32" s="43">
        <v>201012</v>
      </c>
      <c r="G32" s="43">
        <v>128.34</v>
      </c>
      <c r="H32" s="43">
        <v>802.31</v>
      </c>
      <c r="I32" s="42">
        <v>0</v>
      </c>
      <c r="J32" s="42">
        <v>6.7400000000000002E-2</v>
      </c>
      <c r="K32" s="42">
        <v>3.0000000000000001E-3</v>
      </c>
      <c r="L32" s="40" t="s">
        <v>6</v>
      </c>
    </row>
    <row r="33" spans="2:12" x14ac:dyDescent="0.35">
      <c r="B33" s="40" t="s">
        <v>477</v>
      </c>
      <c r="C33" s="41">
        <v>62012778</v>
      </c>
      <c r="D33" s="40" t="s">
        <v>48</v>
      </c>
      <c r="E33" s="40" t="s">
        <v>478</v>
      </c>
      <c r="F33" s="43">
        <v>447207</v>
      </c>
      <c r="G33" s="43">
        <v>127.55</v>
      </c>
      <c r="H33" s="43">
        <v>1773.98</v>
      </c>
      <c r="I33" s="42">
        <v>0</v>
      </c>
      <c r="J33" s="42">
        <v>0.14899999999999999</v>
      </c>
      <c r="K33" s="42">
        <v>6.7000000000000002E-3</v>
      </c>
      <c r="L33" s="40" t="s">
        <v>6</v>
      </c>
    </row>
    <row r="34" spans="2:12" x14ac:dyDescent="0.35">
      <c r="B34" s="36" t="s">
        <v>98</v>
      </c>
    </row>
    <row r="35" spans="2:12" x14ac:dyDescent="0.35">
      <c r="B35" s="36" t="s">
        <v>139</v>
      </c>
    </row>
    <row r="36" spans="2:12" x14ac:dyDescent="0.35">
      <c r="B36" s="78" t="s">
        <v>56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</row>
  </sheetData>
  <mergeCells count="1">
    <mergeCell ref="B36:L3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1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35">
      <c r="B1" s="37" t="s">
        <v>0</v>
      </c>
      <c r="C1" s="37" t="s">
        <v>1</v>
      </c>
    </row>
    <row r="2" spans="2:13" x14ac:dyDescent="0.35">
      <c r="B2" s="37" t="s">
        <v>2</v>
      </c>
      <c r="C2" s="37" t="s">
        <v>3</v>
      </c>
    </row>
    <row r="3" spans="2:13" x14ac:dyDescent="0.35">
      <c r="B3" s="37" t="s">
        <v>4</v>
      </c>
      <c r="C3" s="37" t="s">
        <v>5</v>
      </c>
    </row>
    <row r="4" spans="2:13" x14ac:dyDescent="0.35">
      <c r="B4" s="37" t="s">
        <v>6</v>
      </c>
      <c r="C4" s="37" t="s">
        <v>6</v>
      </c>
    </row>
    <row r="5" spans="2:13" x14ac:dyDescent="0.35">
      <c r="B5" s="37" t="s">
        <v>6</v>
      </c>
      <c r="C5" s="37" t="s">
        <v>6</v>
      </c>
    </row>
    <row r="6" spans="2:13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35">
      <c r="B7" s="3" t="s">
        <v>479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35">
      <c r="B8" s="1" t="s">
        <v>58</v>
      </c>
      <c r="C8" s="1" t="s">
        <v>59</v>
      </c>
      <c r="D8" s="1" t="s">
        <v>142</v>
      </c>
      <c r="E8" s="1" t="s">
        <v>63</v>
      </c>
      <c r="F8" s="1" t="s">
        <v>102</v>
      </c>
      <c r="G8" s="1" t="s">
        <v>104</v>
      </c>
      <c r="H8" s="1" t="s">
        <v>105</v>
      </c>
      <c r="I8" s="1" t="s">
        <v>8</v>
      </c>
      <c r="J8" s="1" t="s">
        <v>107</v>
      </c>
      <c r="K8" s="1" t="s">
        <v>67</v>
      </c>
      <c r="L8" s="1" t="s">
        <v>108</v>
      </c>
      <c r="M8" s="1" t="s">
        <v>6</v>
      </c>
    </row>
    <row r="9" spans="2:13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110</v>
      </c>
      <c r="H9" s="1" t="s">
        <v>111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2:13" x14ac:dyDescent="0.35">
      <c r="B11" s="1" t="s">
        <v>392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1</v>
      </c>
      <c r="L11" s="38">
        <v>0</v>
      </c>
      <c r="M11" s="1" t="s">
        <v>6</v>
      </c>
    </row>
    <row r="12" spans="2:13" x14ac:dyDescent="0.35">
      <c r="B12" s="1" t="s">
        <v>480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35">
      <c r="B13" s="1" t="s">
        <v>481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1</v>
      </c>
      <c r="L13" s="38">
        <v>0</v>
      </c>
      <c r="M13" s="1" t="s">
        <v>6</v>
      </c>
    </row>
    <row r="14" spans="2:13" x14ac:dyDescent="0.35">
      <c r="B14" s="40" t="s">
        <v>482</v>
      </c>
      <c r="C14" s="41">
        <v>62018205</v>
      </c>
      <c r="D14" s="40" t="s">
        <v>331</v>
      </c>
      <c r="E14" s="40" t="s">
        <v>48</v>
      </c>
      <c r="F14" s="40" t="s">
        <v>483</v>
      </c>
      <c r="G14" s="43">
        <v>38030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6</v>
      </c>
    </row>
    <row r="15" spans="2:13" x14ac:dyDescent="0.35">
      <c r="B15" s="36" t="s">
        <v>98</v>
      </c>
    </row>
    <row r="16" spans="2:13" x14ac:dyDescent="0.35">
      <c r="B16" s="36" t="s">
        <v>139</v>
      </c>
    </row>
    <row r="17" spans="2:13" x14ac:dyDescent="0.35">
      <c r="B17" s="79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</sheetData>
  <mergeCells count="1">
    <mergeCell ref="B17:M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35">
      <c r="B1" s="37" t="s">
        <v>0</v>
      </c>
      <c r="C1" s="37" t="s">
        <v>1</v>
      </c>
    </row>
    <row r="2" spans="2:13" x14ac:dyDescent="0.35">
      <c r="B2" s="37" t="s">
        <v>2</v>
      </c>
      <c r="C2" s="37" t="s">
        <v>3</v>
      </c>
    </row>
    <row r="3" spans="2:13" x14ac:dyDescent="0.35">
      <c r="B3" s="37" t="s">
        <v>4</v>
      </c>
      <c r="C3" s="37" t="s">
        <v>5</v>
      </c>
    </row>
    <row r="4" spans="2:13" x14ac:dyDescent="0.35">
      <c r="B4" s="37" t="s">
        <v>6</v>
      </c>
      <c r="C4" s="37" t="s">
        <v>6</v>
      </c>
    </row>
    <row r="5" spans="2:13" x14ac:dyDescent="0.35">
      <c r="B5" s="37" t="s">
        <v>6</v>
      </c>
      <c r="C5" s="37" t="s">
        <v>6</v>
      </c>
    </row>
    <row r="6" spans="2:13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35">
      <c r="B7" s="3" t="s">
        <v>484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35">
      <c r="B8" s="1" t="s">
        <v>58</v>
      </c>
      <c r="C8" s="1" t="s">
        <v>59</v>
      </c>
      <c r="D8" s="1" t="s">
        <v>142</v>
      </c>
      <c r="E8" s="1" t="s">
        <v>63</v>
      </c>
      <c r="F8" s="1" t="s">
        <v>102</v>
      </c>
      <c r="G8" s="1" t="s">
        <v>104</v>
      </c>
      <c r="H8" s="1" t="s">
        <v>105</v>
      </c>
      <c r="I8" s="1" t="s">
        <v>8</v>
      </c>
      <c r="J8" s="1" t="s">
        <v>107</v>
      </c>
      <c r="K8" s="1" t="s">
        <v>67</v>
      </c>
      <c r="L8" s="1" t="s">
        <v>108</v>
      </c>
      <c r="M8" s="1" t="s">
        <v>6</v>
      </c>
    </row>
    <row r="9" spans="2:13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153</v>
      </c>
      <c r="G9" s="1" t="s">
        <v>154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2:13" x14ac:dyDescent="0.35">
      <c r="B11" s="1" t="s">
        <v>407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35">
      <c r="B12" s="1" t="s">
        <v>485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35">
      <c r="B13" s="1" t="s">
        <v>408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35">
      <c r="B14" s="1" t="s">
        <v>486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</row>
    <row r="15" spans="2:13" x14ac:dyDescent="0.35">
      <c r="B15" s="1" t="s">
        <v>487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</row>
    <row r="16" spans="2:13" x14ac:dyDescent="0.35">
      <c r="B16" s="1" t="s">
        <v>410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</row>
    <row r="17" spans="2:13" x14ac:dyDescent="0.35">
      <c r="B17" s="1" t="s">
        <v>351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</row>
    <row r="18" spans="2:13" x14ac:dyDescent="0.35">
      <c r="B18" s="1" t="s">
        <v>488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</row>
    <row r="19" spans="2:13" x14ac:dyDescent="0.35">
      <c r="B19" s="1" t="s">
        <v>408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</row>
    <row r="20" spans="2:13" x14ac:dyDescent="0.35">
      <c r="B20" s="1" t="s">
        <v>411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</row>
    <row r="21" spans="2:13" x14ac:dyDescent="0.35">
      <c r="B21" s="1" t="s">
        <v>410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</row>
    <row r="22" spans="2:13" x14ac:dyDescent="0.35">
      <c r="B22" s="1" t="s">
        <v>412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</row>
    <row r="23" spans="2:13" x14ac:dyDescent="0.35">
      <c r="B23" s="1" t="s">
        <v>351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</row>
    <row r="24" spans="2:13" x14ac:dyDescent="0.35">
      <c r="B24" s="36" t="s">
        <v>98</v>
      </c>
    </row>
    <row r="25" spans="2:13" x14ac:dyDescent="0.35">
      <c r="B25" s="36" t="s">
        <v>139</v>
      </c>
    </row>
    <row r="26" spans="2:13" x14ac:dyDescent="0.35">
      <c r="B26" s="80" t="s">
        <v>56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</sheetData>
  <mergeCells count="1">
    <mergeCell ref="B26:M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rightToLeft="1" topLeftCell="A10" workbookViewId="0"/>
  </sheetViews>
  <sheetFormatPr defaultRowHeight="14.15" x14ac:dyDescent="0.35"/>
  <cols>
    <col min="1" max="1" width="3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35">
      <c r="B1" s="37" t="s">
        <v>0</v>
      </c>
      <c r="C1" s="37" t="s">
        <v>1</v>
      </c>
    </row>
    <row r="2" spans="2:12" x14ac:dyDescent="0.35">
      <c r="B2" s="37" t="s">
        <v>2</v>
      </c>
      <c r="C2" s="37" t="s">
        <v>3</v>
      </c>
    </row>
    <row r="3" spans="2:12" x14ac:dyDescent="0.35">
      <c r="B3" s="37" t="s">
        <v>4</v>
      </c>
      <c r="C3" s="37" t="s">
        <v>5</v>
      </c>
    </row>
    <row r="4" spans="2:12" x14ac:dyDescent="0.35">
      <c r="B4" s="37" t="s">
        <v>6</v>
      </c>
      <c r="C4" s="37" t="s">
        <v>6</v>
      </c>
    </row>
    <row r="5" spans="2:12" x14ac:dyDescent="0.35">
      <c r="B5" s="37" t="s">
        <v>6</v>
      </c>
      <c r="C5" s="37" t="s">
        <v>6</v>
      </c>
    </row>
    <row r="6" spans="2:12" x14ac:dyDescent="0.35">
      <c r="B6" s="3" t="s">
        <v>57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3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</row>
    <row r="8" spans="2:12" x14ac:dyDescent="0.3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2:12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</row>
    <row r="10" spans="2:12" x14ac:dyDescent="0.35">
      <c r="B10" s="1" t="s">
        <v>77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1E-4</v>
      </c>
      <c r="I10" s="38">
        <v>0</v>
      </c>
      <c r="J10" s="39">
        <v>16681.580000000002</v>
      </c>
      <c r="K10" s="38">
        <v>1</v>
      </c>
      <c r="L10" s="38">
        <v>6.3399999999999998E-2</v>
      </c>
    </row>
    <row r="11" spans="2:12" x14ac:dyDescent="0.35">
      <c r="B11" s="1" t="s">
        <v>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1E-4</v>
      </c>
      <c r="I11" s="38">
        <v>0</v>
      </c>
      <c r="J11" s="39">
        <v>16681.580000000002</v>
      </c>
      <c r="K11" s="38">
        <v>1</v>
      </c>
      <c r="L11" s="38">
        <v>6.3399999999999998E-2</v>
      </c>
    </row>
    <row r="12" spans="2:12" x14ac:dyDescent="0.35">
      <c r="B12" s="1" t="s">
        <v>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2:12" x14ac:dyDescent="0.35">
      <c r="B13" s="40" t="s">
        <v>80</v>
      </c>
      <c r="C13" s="41">
        <v>170</v>
      </c>
      <c r="D13" s="40" t="s">
        <v>81</v>
      </c>
      <c r="E13" s="40" t="s">
        <v>82</v>
      </c>
      <c r="F13" s="40" t="s">
        <v>83</v>
      </c>
      <c r="G13" s="40" t="s">
        <v>84</v>
      </c>
      <c r="H13" s="42">
        <v>0</v>
      </c>
      <c r="I13" s="42">
        <v>0</v>
      </c>
      <c r="J13" s="43">
        <v>294.68</v>
      </c>
      <c r="K13" s="42">
        <v>1.77E-2</v>
      </c>
      <c r="L13" s="42">
        <v>1.1000000000000001E-3</v>
      </c>
    </row>
    <row r="14" spans="2:12" x14ac:dyDescent="0.35">
      <c r="B14" s="40" t="s">
        <v>85</v>
      </c>
      <c r="C14" s="41">
        <v>111111111</v>
      </c>
      <c r="D14" s="41">
        <v>512199381</v>
      </c>
      <c r="E14" s="40" t="s">
        <v>82</v>
      </c>
      <c r="F14" s="40" t="s">
        <v>83</v>
      </c>
      <c r="G14" s="40" t="s">
        <v>84</v>
      </c>
      <c r="H14" s="42">
        <v>0</v>
      </c>
      <c r="I14" s="42">
        <v>0</v>
      </c>
      <c r="J14" s="43">
        <v>2.1</v>
      </c>
      <c r="K14" s="42">
        <v>1E-4</v>
      </c>
      <c r="L14" s="42">
        <v>0</v>
      </c>
    </row>
    <row r="15" spans="2:12" x14ac:dyDescent="0.35">
      <c r="B15" s="1" t="s">
        <v>86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</row>
    <row r="16" spans="2:12" x14ac:dyDescent="0.35">
      <c r="B16" s="40" t="s">
        <v>87</v>
      </c>
      <c r="C16" s="41">
        <v>110002805</v>
      </c>
      <c r="D16" s="41">
        <v>512199381</v>
      </c>
      <c r="E16" s="40" t="s">
        <v>82</v>
      </c>
      <c r="F16" s="40" t="s">
        <v>83</v>
      </c>
      <c r="G16" s="40" t="s">
        <v>48</v>
      </c>
      <c r="H16" s="42">
        <v>0</v>
      </c>
      <c r="I16" s="42">
        <v>0</v>
      </c>
      <c r="J16" s="43">
        <v>399.83</v>
      </c>
      <c r="K16" s="42">
        <v>2.4E-2</v>
      </c>
      <c r="L16" s="42">
        <v>1.5E-3</v>
      </c>
    </row>
    <row r="17" spans="2:12" x14ac:dyDescent="0.35">
      <c r="B17" s="40" t="s">
        <v>88</v>
      </c>
      <c r="C17" s="41">
        <v>110004702</v>
      </c>
      <c r="D17" s="41">
        <v>512199381</v>
      </c>
      <c r="E17" s="40" t="s">
        <v>82</v>
      </c>
      <c r="F17" s="40" t="s">
        <v>83</v>
      </c>
      <c r="G17" s="40" t="s">
        <v>54</v>
      </c>
      <c r="H17" s="42">
        <v>0</v>
      </c>
      <c r="I17" s="42">
        <v>0</v>
      </c>
      <c r="J17" s="43">
        <v>0</v>
      </c>
      <c r="K17" s="42">
        <v>0</v>
      </c>
      <c r="L17" s="42">
        <v>0</v>
      </c>
    </row>
    <row r="18" spans="2:12" x14ac:dyDescent="0.35">
      <c r="B18" s="40" t="s">
        <v>89</v>
      </c>
      <c r="C18" s="41">
        <v>110002987</v>
      </c>
      <c r="D18" s="41">
        <v>512199381</v>
      </c>
      <c r="E18" s="40" t="s">
        <v>82</v>
      </c>
      <c r="F18" s="40" t="s">
        <v>83</v>
      </c>
      <c r="G18" s="40" t="s">
        <v>52</v>
      </c>
      <c r="H18" s="42">
        <v>0</v>
      </c>
      <c r="I18" s="42">
        <v>0</v>
      </c>
      <c r="J18" s="43">
        <v>239.95</v>
      </c>
      <c r="K18" s="42">
        <v>1.44E-2</v>
      </c>
      <c r="L18" s="42">
        <v>8.9999999999999998E-4</v>
      </c>
    </row>
    <row r="19" spans="2:12" x14ac:dyDescent="0.35">
      <c r="B19" s="40" t="s">
        <v>90</v>
      </c>
      <c r="C19" s="41">
        <v>110003068</v>
      </c>
      <c r="D19" s="41">
        <v>512199381</v>
      </c>
      <c r="E19" s="40" t="s">
        <v>82</v>
      </c>
      <c r="F19" s="40" t="s">
        <v>83</v>
      </c>
      <c r="G19" s="40" t="s">
        <v>50</v>
      </c>
      <c r="H19" s="42">
        <v>0</v>
      </c>
      <c r="I19" s="42">
        <v>0</v>
      </c>
      <c r="J19" s="43">
        <v>7.11</v>
      </c>
      <c r="K19" s="42">
        <v>4.0000000000000002E-4</v>
      </c>
      <c r="L19" s="42">
        <v>0</v>
      </c>
    </row>
    <row r="20" spans="2:12" x14ac:dyDescent="0.35">
      <c r="B20" s="1" t="s">
        <v>91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</row>
    <row r="21" spans="2:12" x14ac:dyDescent="0.35">
      <c r="B21" s="40" t="s">
        <v>85</v>
      </c>
      <c r="C21" s="41">
        <v>111111222</v>
      </c>
      <c r="D21" s="41">
        <v>512199381</v>
      </c>
      <c r="E21" s="40" t="s">
        <v>82</v>
      </c>
      <c r="F21" s="40" t="s">
        <v>83</v>
      </c>
      <c r="G21" s="40" t="s">
        <v>84</v>
      </c>
      <c r="H21" s="42">
        <v>1E-4</v>
      </c>
      <c r="I21" s="42">
        <v>0</v>
      </c>
      <c r="J21" s="43">
        <v>15737.91</v>
      </c>
      <c r="K21" s="42">
        <v>0.94340000000000002</v>
      </c>
      <c r="L21" s="42">
        <v>5.9799999999999999E-2</v>
      </c>
    </row>
    <row r="22" spans="2:12" x14ac:dyDescent="0.35">
      <c r="B22" s="1" t="s">
        <v>92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1" t="s">
        <v>6</v>
      </c>
      <c r="K22" s="1" t="s">
        <v>6</v>
      </c>
      <c r="L22" s="1" t="s">
        <v>6</v>
      </c>
    </row>
    <row r="23" spans="2:12" x14ac:dyDescent="0.35">
      <c r="B23" s="1" t="s">
        <v>93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1" t="s">
        <v>6</v>
      </c>
      <c r="K23" s="1" t="s">
        <v>6</v>
      </c>
      <c r="L23" s="1" t="s">
        <v>6</v>
      </c>
    </row>
    <row r="24" spans="2:12" x14ac:dyDescent="0.35">
      <c r="B24" s="1" t="s">
        <v>94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</row>
    <row r="25" spans="2:12" x14ac:dyDescent="0.35">
      <c r="B25" s="1" t="s">
        <v>95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1" t="s">
        <v>6</v>
      </c>
      <c r="K25" s="1" t="s">
        <v>6</v>
      </c>
      <c r="L25" s="1" t="s">
        <v>6</v>
      </c>
    </row>
    <row r="26" spans="2:12" x14ac:dyDescent="0.35">
      <c r="B26" s="1" t="s">
        <v>96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38">
        <v>0</v>
      </c>
      <c r="I26" s="38">
        <v>0</v>
      </c>
      <c r="J26" s="39">
        <v>0</v>
      </c>
      <c r="K26" s="38">
        <v>0</v>
      </c>
      <c r="L26" s="38">
        <v>0</v>
      </c>
    </row>
    <row r="27" spans="2:12" x14ac:dyDescent="0.35">
      <c r="B27" s="1" t="s">
        <v>97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1" t="s">
        <v>6</v>
      </c>
      <c r="K27" s="1" t="s">
        <v>6</v>
      </c>
      <c r="L27" s="1" t="s">
        <v>6</v>
      </c>
    </row>
    <row r="28" spans="2:12" x14ac:dyDescent="0.35">
      <c r="B28" s="1" t="s">
        <v>95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</row>
    <row r="29" spans="2:12" x14ac:dyDescent="0.35">
      <c r="B29" s="36" t="s">
        <v>98</v>
      </c>
    </row>
    <row r="30" spans="2:12" x14ac:dyDescent="0.35">
      <c r="B30" s="63" t="s">
        <v>56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</row>
  </sheetData>
  <mergeCells count="1">
    <mergeCell ref="B30:L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rightToLeft="1" workbookViewId="0">
      <selection activeCell="F15" sqref="F15:F17"/>
    </sheetView>
  </sheetViews>
  <sheetFormatPr defaultRowHeight="14.15" x14ac:dyDescent="0.35"/>
  <cols>
    <col min="1" max="1" width="3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35">
      <c r="B1" s="37" t="s">
        <v>0</v>
      </c>
      <c r="C1" s="37" t="s">
        <v>1</v>
      </c>
    </row>
    <row r="2" spans="2:12" x14ac:dyDescent="0.35">
      <c r="B2" s="37" t="s">
        <v>2</v>
      </c>
      <c r="C2" s="37" t="s">
        <v>3</v>
      </c>
    </row>
    <row r="3" spans="2:12" x14ac:dyDescent="0.35">
      <c r="B3" s="37" t="s">
        <v>4</v>
      </c>
      <c r="C3" s="37" t="s">
        <v>5</v>
      </c>
    </row>
    <row r="4" spans="2:12" x14ac:dyDescent="0.35">
      <c r="B4" s="37" t="s">
        <v>6</v>
      </c>
      <c r="C4" s="37" t="s">
        <v>6</v>
      </c>
    </row>
    <row r="5" spans="2:12" x14ac:dyDescent="0.35">
      <c r="B5" s="37" t="s">
        <v>6</v>
      </c>
      <c r="C5" s="37" t="s">
        <v>6</v>
      </c>
    </row>
    <row r="6" spans="2:12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35">
      <c r="B7" s="3" t="s">
        <v>489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35">
      <c r="B8" s="1" t="s">
        <v>58</v>
      </c>
      <c r="C8" s="1" t="s">
        <v>59</v>
      </c>
      <c r="D8" s="1" t="s">
        <v>142</v>
      </c>
      <c r="E8" s="1" t="s">
        <v>63</v>
      </c>
      <c r="F8" s="1" t="s">
        <v>102</v>
      </c>
      <c r="G8" s="1" t="s">
        <v>104</v>
      </c>
      <c r="H8" s="1" t="s">
        <v>105</v>
      </c>
      <c r="I8" s="1" t="s">
        <v>8</v>
      </c>
      <c r="J8" s="1" t="s">
        <v>67</v>
      </c>
      <c r="K8" s="1" t="s">
        <v>108</v>
      </c>
      <c r="L8" s="1" t="s">
        <v>6</v>
      </c>
    </row>
    <row r="9" spans="2:12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110</v>
      </c>
      <c r="H9" s="1" t="s">
        <v>111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2:12" x14ac:dyDescent="0.35">
      <c r="B11" s="1" t="s">
        <v>414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347.95</v>
      </c>
      <c r="J11" s="38">
        <v>1</v>
      </c>
      <c r="K11" s="38">
        <v>1.2999999999999999E-3</v>
      </c>
      <c r="L11" s="1" t="s">
        <v>6</v>
      </c>
    </row>
    <row r="12" spans="2:12" x14ac:dyDescent="0.35">
      <c r="B12" s="1" t="s">
        <v>490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347.95</v>
      </c>
      <c r="J12" s="38">
        <v>1</v>
      </c>
      <c r="K12" s="38">
        <v>1.2999999999999999E-3</v>
      </c>
      <c r="L12" s="1" t="s">
        <v>6</v>
      </c>
    </row>
    <row r="13" spans="2:12" x14ac:dyDescent="0.35">
      <c r="B13" s="1" t="s">
        <v>408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35">
      <c r="B14" s="1" t="s">
        <v>486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347.95</v>
      </c>
      <c r="J14" s="38">
        <v>1</v>
      </c>
      <c r="K14" s="38">
        <v>1.2999999999999999E-3</v>
      </c>
      <c r="L14" s="1" t="s">
        <v>6</v>
      </c>
    </row>
    <row r="15" spans="2:12" x14ac:dyDescent="0.35">
      <c r="B15" s="40" t="s">
        <v>491</v>
      </c>
      <c r="C15" s="41">
        <v>9906524</v>
      </c>
      <c r="D15" s="40" t="s">
        <v>492</v>
      </c>
      <c r="E15" s="40" t="s">
        <v>52</v>
      </c>
      <c r="F15" s="40" t="s">
        <v>493</v>
      </c>
      <c r="G15" s="43">
        <v>-1380234</v>
      </c>
      <c r="H15" s="43">
        <v>-1.87</v>
      </c>
      <c r="I15" s="43">
        <v>90.78</v>
      </c>
      <c r="J15" s="42">
        <v>0.26090000000000002</v>
      </c>
      <c r="K15" s="42">
        <v>2.9999999999999997E-4</v>
      </c>
      <c r="L15" s="40" t="s">
        <v>6</v>
      </c>
    </row>
    <row r="16" spans="2:12" x14ac:dyDescent="0.35">
      <c r="B16" s="40" t="s">
        <v>494</v>
      </c>
      <c r="C16" s="41">
        <v>9906523</v>
      </c>
      <c r="D16" s="40" t="s">
        <v>492</v>
      </c>
      <c r="E16" s="40" t="s">
        <v>48</v>
      </c>
      <c r="F16" s="40" t="s">
        <v>493</v>
      </c>
      <c r="G16" s="43">
        <v>-6910000</v>
      </c>
      <c r="H16" s="43">
        <v>-1.1599999999999999</v>
      </c>
      <c r="I16" s="43">
        <v>248.58</v>
      </c>
      <c r="J16" s="42">
        <v>0.71440000000000003</v>
      </c>
      <c r="K16" s="42">
        <v>8.9999999999999998E-4</v>
      </c>
      <c r="L16" s="40" t="s">
        <v>6</v>
      </c>
    </row>
    <row r="17" spans="2:12" x14ac:dyDescent="0.35">
      <c r="B17" s="40" t="s">
        <v>495</v>
      </c>
      <c r="C17" s="41">
        <v>9906525</v>
      </c>
      <c r="D17" s="40" t="s">
        <v>492</v>
      </c>
      <c r="E17" s="40" t="s">
        <v>50</v>
      </c>
      <c r="F17" s="40" t="s">
        <v>493</v>
      </c>
      <c r="G17" s="43">
        <v>-410690</v>
      </c>
      <c r="H17" s="43">
        <v>-0.5</v>
      </c>
      <c r="I17" s="43">
        <v>8.59</v>
      </c>
      <c r="J17" s="42">
        <v>2.47E-2</v>
      </c>
      <c r="K17" s="42">
        <v>0</v>
      </c>
      <c r="L17" s="40" t="s">
        <v>6</v>
      </c>
    </row>
    <row r="18" spans="2:12" x14ac:dyDescent="0.35">
      <c r="B18" s="1" t="s">
        <v>487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1" t="s">
        <v>6</v>
      </c>
    </row>
    <row r="19" spans="2:12" x14ac:dyDescent="0.35">
      <c r="B19" s="1" t="s">
        <v>410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1" t="s">
        <v>6</v>
      </c>
    </row>
    <row r="20" spans="2:12" x14ac:dyDescent="0.35">
      <c r="B20" s="1" t="s">
        <v>351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1" t="s">
        <v>6</v>
      </c>
    </row>
    <row r="21" spans="2:12" x14ac:dyDescent="0.35">
      <c r="B21" s="1" t="s">
        <v>496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1" t="s">
        <v>6</v>
      </c>
    </row>
    <row r="22" spans="2:12" x14ac:dyDescent="0.35">
      <c r="B22" s="1" t="s">
        <v>408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1" t="s">
        <v>6</v>
      </c>
    </row>
    <row r="23" spans="2:12" x14ac:dyDescent="0.35">
      <c r="B23" s="1" t="s">
        <v>411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1" t="s">
        <v>6</v>
      </c>
    </row>
    <row r="24" spans="2:12" x14ac:dyDescent="0.35">
      <c r="B24" s="1" t="s">
        <v>410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38">
        <v>0</v>
      </c>
      <c r="K24" s="38">
        <v>0</v>
      </c>
      <c r="L24" s="1" t="s">
        <v>6</v>
      </c>
    </row>
    <row r="25" spans="2:12" x14ac:dyDescent="0.35">
      <c r="B25" s="1" t="s">
        <v>351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38">
        <v>0</v>
      </c>
      <c r="K25" s="38">
        <v>0</v>
      </c>
      <c r="L25" s="1" t="s">
        <v>6</v>
      </c>
    </row>
    <row r="26" spans="2:12" x14ac:dyDescent="0.35">
      <c r="B26" s="36" t="s">
        <v>98</v>
      </c>
    </row>
    <row r="27" spans="2:12" x14ac:dyDescent="0.35">
      <c r="B27" s="36" t="s">
        <v>139</v>
      </c>
    </row>
    <row r="28" spans="2:12" x14ac:dyDescent="0.35">
      <c r="B28" s="81" t="s">
        <v>56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</row>
  </sheetData>
  <mergeCells count="1">
    <mergeCell ref="B28:L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rightToLeft="1" workbookViewId="0">
      <selection activeCell="J4" sqref="J4"/>
    </sheetView>
  </sheetViews>
  <sheetFormatPr defaultRowHeight="14.15" x14ac:dyDescent="0.35"/>
  <cols>
    <col min="1" max="1" width="3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35">
      <c r="B1" s="37" t="s">
        <v>0</v>
      </c>
      <c r="C1" s="37" t="s">
        <v>1</v>
      </c>
    </row>
    <row r="2" spans="2:18" x14ac:dyDescent="0.35">
      <c r="B2" s="37" t="s">
        <v>2</v>
      </c>
      <c r="C2" s="37" t="s">
        <v>3</v>
      </c>
    </row>
    <row r="3" spans="2:18" x14ac:dyDescent="0.35">
      <c r="B3" s="37" t="s">
        <v>4</v>
      </c>
      <c r="C3" s="37" t="s">
        <v>5</v>
      </c>
    </row>
    <row r="4" spans="2:18" x14ac:dyDescent="0.35">
      <c r="B4" s="37" t="s">
        <v>6</v>
      </c>
      <c r="C4" s="37" t="s">
        <v>6</v>
      </c>
    </row>
    <row r="5" spans="2:18" x14ac:dyDescent="0.35">
      <c r="B5" s="37" t="s">
        <v>6</v>
      </c>
      <c r="C5" s="37" t="s">
        <v>6</v>
      </c>
    </row>
    <row r="6" spans="2:18" x14ac:dyDescent="0.35">
      <c r="B6" s="3" t="s">
        <v>424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35">
      <c r="B7" s="3" t="s">
        <v>497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35">
      <c r="B8" s="1" t="s">
        <v>58</v>
      </c>
      <c r="C8" s="1" t="s">
        <v>59</v>
      </c>
      <c r="D8" s="1" t="s">
        <v>416</v>
      </c>
      <c r="E8" s="1" t="s">
        <v>61</v>
      </c>
      <c r="F8" s="1" t="s">
        <v>62</v>
      </c>
      <c r="G8" s="1" t="s">
        <v>102</v>
      </c>
      <c r="H8" s="1" t="s">
        <v>103</v>
      </c>
      <c r="I8" s="1" t="s">
        <v>63</v>
      </c>
      <c r="J8" s="1" t="s">
        <v>64</v>
      </c>
      <c r="K8" s="1" t="s">
        <v>65</v>
      </c>
      <c r="L8" s="1" t="s">
        <v>104</v>
      </c>
      <c r="M8" s="1" t="s">
        <v>105</v>
      </c>
      <c r="N8" s="1" t="s">
        <v>8</v>
      </c>
      <c r="O8" s="1" t="s">
        <v>107</v>
      </c>
      <c r="P8" s="1" t="s">
        <v>67</v>
      </c>
      <c r="Q8" s="1" t="s">
        <v>108</v>
      </c>
      <c r="R8" s="1" t="s">
        <v>6</v>
      </c>
    </row>
    <row r="9" spans="2:18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153</v>
      </c>
      <c r="H9" s="1" t="s">
        <v>109</v>
      </c>
      <c r="I9" s="1" t="s">
        <v>6</v>
      </c>
      <c r="J9" s="1" t="s">
        <v>11</v>
      </c>
      <c r="K9" s="1" t="s">
        <v>11</v>
      </c>
      <c r="L9" s="1" t="s">
        <v>110</v>
      </c>
      <c r="M9" s="1" t="s">
        <v>111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6</v>
      </c>
    </row>
    <row r="11" spans="2:18" x14ac:dyDescent="0.35">
      <c r="B11" s="1" t="s">
        <v>498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1" t="s">
        <v>6</v>
      </c>
      <c r="N11" s="39">
        <v>0</v>
      </c>
      <c r="O11" s="1" t="s">
        <v>6</v>
      </c>
      <c r="P11" s="38">
        <v>0</v>
      </c>
      <c r="Q11" s="38">
        <v>0</v>
      </c>
      <c r="R11" s="1" t="s">
        <v>6</v>
      </c>
    </row>
    <row r="12" spans="2:18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35">
      <c r="B13" s="1" t="s">
        <v>418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35">
      <c r="B14" s="1" t="s">
        <v>419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35">
      <c r="B15" s="1" t="s">
        <v>422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35">
      <c r="B16" s="1" t="s">
        <v>96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1" t="s">
        <v>6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</row>
    <row r="17" spans="2:18" x14ac:dyDescent="0.35">
      <c r="B17" s="1" t="s">
        <v>418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35">
      <c r="B18" s="1" t="s">
        <v>419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35">
      <c r="B19" s="1" t="s">
        <v>422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1" t="s">
        <v>6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35">
      <c r="B20" s="36" t="s">
        <v>98</v>
      </c>
    </row>
    <row r="21" spans="2:18" x14ac:dyDescent="0.35">
      <c r="B21" s="36" t="s">
        <v>139</v>
      </c>
    </row>
    <row r="22" spans="2:18" x14ac:dyDescent="0.35">
      <c r="B22" s="82" t="s">
        <v>56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</sheetData>
  <mergeCells count="1">
    <mergeCell ref="B22:R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topLeftCell="C1" workbookViewId="0">
      <selection activeCell="M3" sqref="M3"/>
    </sheetView>
  </sheetViews>
  <sheetFormatPr defaultRowHeight="14.15" x14ac:dyDescent="0.35"/>
  <cols>
    <col min="1" max="1" width="3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35">
      <c r="B1" s="37" t="s">
        <v>0</v>
      </c>
      <c r="C1" s="37" t="s">
        <v>1</v>
      </c>
    </row>
    <row r="2" spans="2:19" x14ac:dyDescent="0.35">
      <c r="B2" s="37" t="s">
        <v>2</v>
      </c>
      <c r="C2" s="37" t="s">
        <v>3</v>
      </c>
    </row>
    <row r="3" spans="2:19" x14ac:dyDescent="0.35">
      <c r="B3" s="37" t="s">
        <v>4</v>
      </c>
      <c r="C3" s="37" t="s">
        <v>5</v>
      </c>
    </row>
    <row r="4" spans="2:19" x14ac:dyDescent="0.35">
      <c r="B4" s="37" t="s">
        <v>6</v>
      </c>
      <c r="C4" s="37" t="s">
        <v>6</v>
      </c>
    </row>
    <row r="5" spans="2:19" x14ac:dyDescent="0.35">
      <c r="B5" s="37" t="s">
        <v>6</v>
      </c>
      <c r="C5" s="37" t="s">
        <v>6</v>
      </c>
    </row>
    <row r="6" spans="2:19" x14ac:dyDescent="0.35">
      <c r="B6" s="3" t="s">
        <v>499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35">
      <c r="B7" s="1" t="s">
        <v>58</v>
      </c>
      <c r="C7" s="1" t="s">
        <v>500</v>
      </c>
      <c r="D7" s="1" t="s">
        <v>59</v>
      </c>
      <c r="E7" s="1" t="s">
        <v>60</v>
      </c>
      <c r="F7" s="1" t="s">
        <v>61</v>
      </c>
      <c r="G7" s="1" t="s">
        <v>102</v>
      </c>
      <c r="H7" s="1" t="s">
        <v>62</v>
      </c>
      <c r="I7" s="1" t="s">
        <v>103</v>
      </c>
      <c r="J7" s="1" t="s">
        <v>142</v>
      </c>
      <c r="K7" s="1" t="s">
        <v>63</v>
      </c>
      <c r="L7" s="1" t="s">
        <v>501</v>
      </c>
      <c r="M7" s="1" t="s">
        <v>65</v>
      </c>
      <c r="N7" s="1" t="s">
        <v>104</v>
      </c>
      <c r="O7" s="1" t="s">
        <v>105</v>
      </c>
      <c r="P7" s="1" t="s">
        <v>8</v>
      </c>
      <c r="Q7" s="1" t="s">
        <v>67</v>
      </c>
      <c r="R7" s="1" t="s">
        <v>108</v>
      </c>
      <c r="S7" s="1" t="s">
        <v>6</v>
      </c>
    </row>
    <row r="8" spans="2:19" x14ac:dyDescent="0.3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153</v>
      </c>
      <c r="H8" s="1" t="s">
        <v>6</v>
      </c>
      <c r="I8" s="1" t="s">
        <v>109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154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2:19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116</v>
      </c>
      <c r="R9" s="1" t="s">
        <v>117</v>
      </c>
      <c r="S9" s="1" t="s">
        <v>6</v>
      </c>
    </row>
    <row r="10" spans="2:19" x14ac:dyDescent="0.35">
      <c r="B10" s="1" t="s">
        <v>502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1.02</v>
      </c>
      <c r="J10" s="1" t="s">
        <v>6</v>
      </c>
      <c r="K10" s="1" t="s">
        <v>6</v>
      </c>
      <c r="L10" s="38">
        <v>1.14E-2</v>
      </c>
      <c r="M10" s="38">
        <v>1.0200000000000001E-2</v>
      </c>
      <c r="N10" s="1" t="s">
        <v>6</v>
      </c>
      <c r="O10" s="1" t="s">
        <v>6</v>
      </c>
      <c r="P10" s="39">
        <v>5175.1099999999997</v>
      </c>
      <c r="Q10" s="38">
        <v>1</v>
      </c>
      <c r="R10" s="38">
        <v>1.9699999999999999E-2</v>
      </c>
      <c r="S10" s="1" t="s">
        <v>6</v>
      </c>
    </row>
    <row r="11" spans="2:19" x14ac:dyDescent="0.35">
      <c r="B11" s="1" t="s">
        <v>503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1.02</v>
      </c>
      <c r="J11" s="1" t="s">
        <v>6</v>
      </c>
      <c r="K11" s="1" t="s">
        <v>6</v>
      </c>
      <c r="L11" s="38">
        <v>1.14E-2</v>
      </c>
      <c r="M11" s="38">
        <v>1.0200000000000001E-2</v>
      </c>
      <c r="N11" s="1" t="s">
        <v>6</v>
      </c>
      <c r="O11" s="1" t="s">
        <v>6</v>
      </c>
      <c r="P11" s="39">
        <v>5175.1099999999997</v>
      </c>
      <c r="Q11" s="38">
        <v>1</v>
      </c>
      <c r="R11" s="38">
        <v>1.9699999999999999E-2</v>
      </c>
      <c r="S11" s="1" t="s">
        <v>6</v>
      </c>
    </row>
    <row r="12" spans="2:19" x14ac:dyDescent="0.35">
      <c r="B12" s="1" t="s">
        <v>504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1.02</v>
      </c>
      <c r="J12" s="1" t="s">
        <v>6</v>
      </c>
      <c r="K12" s="1" t="s">
        <v>6</v>
      </c>
      <c r="L12" s="38">
        <v>1.14E-2</v>
      </c>
      <c r="M12" s="38">
        <v>1.0200000000000001E-2</v>
      </c>
      <c r="N12" s="1" t="s">
        <v>6</v>
      </c>
      <c r="O12" s="1" t="s">
        <v>6</v>
      </c>
      <c r="P12" s="39">
        <v>5175.1099999999997</v>
      </c>
      <c r="Q12" s="38">
        <v>1</v>
      </c>
      <c r="R12" s="38">
        <v>1.9699999999999999E-2</v>
      </c>
      <c r="S12" s="1" t="s">
        <v>6</v>
      </c>
    </row>
    <row r="13" spans="2:19" x14ac:dyDescent="0.35">
      <c r="B13" s="40" t="s">
        <v>505</v>
      </c>
      <c r="C13" s="40" t="s">
        <v>506</v>
      </c>
      <c r="D13" s="41">
        <v>50007186</v>
      </c>
      <c r="E13" s="41">
        <v>99608</v>
      </c>
      <c r="F13" s="40" t="s">
        <v>507</v>
      </c>
      <c r="G13" s="40" t="s">
        <v>508</v>
      </c>
      <c r="H13" s="40" t="s">
        <v>509</v>
      </c>
      <c r="I13" s="43">
        <v>1.02</v>
      </c>
      <c r="J13" s="40" t="s">
        <v>157</v>
      </c>
      <c r="K13" s="40" t="s">
        <v>84</v>
      </c>
      <c r="L13" s="42">
        <v>1.14E-2</v>
      </c>
      <c r="M13" s="42">
        <v>1.0200000000000001E-2</v>
      </c>
      <c r="N13" s="43">
        <v>5149228.5599999996</v>
      </c>
      <c r="O13" s="43">
        <v>100.5</v>
      </c>
      <c r="P13" s="43">
        <v>5175.1099999999997</v>
      </c>
      <c r="Q13" s="42">
        <v>1</v>
      </c>
      <c r="R13" s="42">
        <v>1.9699999999999999E-2</v>
      </c>
      <c r="S13" s="40" t="s">
        <v>6</v>
      </c>
    </row>
    <row r="14" spans="2:19" x14ac:dyDescent="0.35">
      <c r="B14" s="1" t="s">
        <v>510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1" t="s">
        <v>6</v>
      </c>
      <c r="K14" s="1" t="s">
        <v>6</v>
      </c>
      <c r="L14" s="38">
        <v>0</v>
      </c>
      <c r="M14" s="38">
        <v>0</v>
      </c>
      <c r="N14" s="1" t="s">
        <v>6</v>
      </c>
      <c r="O14" s="1" t="s">
        <v>6</v>
      </c>
      <c r="P14" s="39">
        <v>0</v>
      </c>
      <c r="Q14" s="38">
        <v>0</v>
      </c>
      <c r="R14" s="38">
        <v>0</v>
      </c>
      <c r="S14" s="1" t="s">
        <v>6</v>
      </c>
    </row>
    <row r="15" spans="2:19" x14ac:dyDescent="0.35">
      <c r="B15" s="1" t="s">
        <v>511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</row>
    <row r="16" spans="2:19" x14ac:dyDescent="0.35">
      <c r="B16" s="1" t="s">
        <v>512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1" t="s">
        <v>6</v>
      </c>
      <c r="K16" s="1" t="s">
        <v>6</v>
      </c>
      <c r="L16" s="38">
        <v>0</v>
      </c>
      <c r="M16" s="38">
        <v>0</v>
      </c>
      <c r="N16" s="1" t="s">
        <v>6</v>
      </c>
      <c r="O16" s="1" t="s">
        <v>6</v>
      </c>
      <c r="P16" s="39">
        <v>0</v>
      </c>
      <c r="Q16" s="38">
        <v>0</v>
      </c>
      <c r="R16" s="38">
        <v>0</v>
      </c>
      <c r="S16" s="1" t="s">
        <v>6</v>
      </c>
    </row>
    <row r="17" spans="2:19" x14ac:dyDescent="0.35">
      <c r="B17" s="1" t="s">
        <v>513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1" t="s">
        <v>6</v>
      </c>
      <c r="K17" s="1" t="s">
        <v>6</v>
      </c>
      <c r="L17" s="38">
        <v>0</v>
      </c>
      <c r="M17" s="38">
        <v>0</v>
      </c>
      <c r="N17" s="1" t="s">
        <v>6</v>
      </c>
      <c r="O17" s="1" t="s">
        <v>6</v>
      </c>
      <c r="P17" s="39">
        <v>0</v>
      </c>
      <c r="Q17" s="38">
        <v>0</v>
      </c>
      <c r="R17" s="38">
        <v>0</v>
      </c>
      <c r="S17" s="1" t="s">
        <v>6</v>
      </c>
    </row>
    <row r="18" spans="2:19" x14ac:dyDescent="0.35">
      <c r="B18" s="1" t="s">
        <v>514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1" t="s">
        <v>6</v>
      </c>
      <c r="K18" s="1" t="s">
        <v>6</v>
      </c>
      <c r="L18" s="38">
        <v>0</v>
      </c>
      <c r="M18" s="38">
        <v>0</v>
      </c>
      <c r="N18" s="1" t="s">
        <v>6</v>
      </c>
      <c r="O18" s="1" t="s">
        <v>6</v>
      </c>
      <c r="P18" s="39">
        <v>0</v>
      </c>
      <c r="Q18" s="38">
        <v>0</v>
      </c>
      <c r="R18" s="38">
        <v>0</v>
      </c>
      <c r="S18" s="1" t="s">
        <v>6</v>
      </c>
    </row>
    <row r="19" spans="2:19" x14ac:dyDescent="0.35">
      <c r="B19" s="1" t="s">
        <v>515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  <c r="M19" s="1" t="s">
        <v>6</v>
      </c>
      <c r="N19" s="1" t="s">
        <v>6</v>
      </c>
      <c r="O19" s="1" t="s">
        <v>6</v>
      </c>
      <c r="P19" s="1" t="s">
        <v>6</v>
      </c>
      <c r="Q19" s="1" t="s">
        <v>6</v>
      </c>
      <c r="R19" s="1" t="s">
        <v>6</v>
      </c>
      <c r="S19" s="1" t="s">
        <v>6</v>
      </c>
    </row>
    <row r="20" spans="2:19" x14ac:dyDescent="0.35">
      <c r="B20" s="1" t="s">
        <v>516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  <c r="M20" s="1" t="s">
        <v>6</v>
      </c>
      <c r="N20" s="1" t="s">
        <v>6</v>
      </c>
      <c r="O20" s="1" t="s">
        <v>6</v>
      </c>
      <c r="P20" s="1" t="s">
        <v>6</v>
      </c>
      <c r="Q20" s="1" t="s">
        <v>6</v>
      </c>
      <c r="R20" s="1" t="s">
        <v>6</v>
      </c>
      <c r="S20" s="1" t="s">
        <v>6</v>
      </c>
    </row>
    <row r="21" spans="2:19" x14ac:dyDescent="0.35">
      <c r="B21" s="1" t="s">
        <v>517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1" t="s">
        <v>6</v>
      </c>
      <c r="K21" s="1" t="s">
        <v>6</v>
      </c>
      <c r="L21" s="38">
        <v>0</v>
      </c>
      <c r="M21" s="38">
        <v>0</v>
      </c>
      <c r="N21" s="1" t="s">
        <v>6</v>
      </c>
      <c r="O21" s="1" t="s">
        <v>6</v>
      </c>
      <c r="P21" s="39">
        <v>0</v>
      </c>
      <c r="Q21" s="38">
        <v>0</v>
      </c>
      <c r="R21" s="38">
        <v>0</v>
      </c>
      <c r="S21" s="1" t="s">
        <v>6</v>
      </c>
    </row>
    <row r="22" spans="2:19" x14ac:dyDescent="0.35">
      <c r="B22" s="1" t="s">
        <v>518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1" t="s">
        <v>6</v>
      </c>
      <c r="K22" s="1" t="s">
        <v>6</v>
      </c>
      <c r="L22" s="38">
        <v>0</v>
      </c>
      <c r="M22" s="38">
        <v>0</v>
      </c>
      <c r="N22" s="1" t="s">
        <v>6</v>
      </c>
      <c r="O22" s="1" t="s">
        <v>6</v>
      </c>
      <c r="P22" s="39">
        <v>0</v>
      </c>
      <c r="Q22" s="38">
        <v>0</v>
      </c>
      <c r="R22" s="38">
        <v>0</v>
      </c>
      <c r="S22" s="1" t="s">
        <v>6</v>
      </c>
    </row>
    <row r="23" spans="2:19" x14ac:dyDescent="0.35">
      <c r="B23" s="1" t="s">
        <v>519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1" t="s">
        <v>6</v>
      </c>
      <c r="K23" s="1" t="s">
        <v>6</v>
      </c>
      <c r="L23" s="38">
        <v>0</v>
      </c>
      <c r="M23" s="38">
        <v>0</v>
      </c>
      <c r="N23" s="1" t="s">
        <v>6</v>
      </c>
      <c r="O23" s="1" t="s">
        <v>6</v>
      </c>
      <c r="P23" s="39">
        <v>0</v>
      </c>
      <c r="Q23" s="38">
        <v>0</v>
      </c>
      <c r="R23" s="38">
        <v>0</v>
      </c>
      <c r="S23" s="1" t="s">
        <v>6</v>
      </c>
    </row>
    <row r="24" spans="2:19" x14ac:dyDescent="0.35">
      <c r="B24" s="1" t="s">
        <v>510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1" t="s">
        <v>6</v>
      </c>
      <c r="K24" s="1" t="s">
        <v>6</v>
      </c>
      <c r="L24" s="38">
        <v>0</v>
      </c>
      <c r="M24" s="38">
        <v>0</v>
      </c>
      <c r="N24" s="1" t="s">
        <v>6</v>
      </c>
      <c r="O24" s="1" t="s">
        <v>6</v>
      </c>
      <c r="P24" s="39">
        <v>0</v>
      </c>
      <c r="Q24" s="38">
        <v>0</v>
      </c>
      <c r="R24" s="38">
        <v>0</v>
      </c>
      <c r="S24" s="1" t="s">
        <v>6</v>
      </c>
    </row>
    <row r="25" spans="2:19" x14ac:dyDescent="0.35">
      <c r="B25" s="1" t="s">
        <v>511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1" t="s">
        <v>6</v>
      </c>
      <c r="K25" s="1" t="s">
        <v>6</v>
      </c>
      <c r="L25" s="38">
        <v>0</v>
      </c>
      <c r="M25" s="38">
        <v>0</v>
      </c>
      <c r="N25" s="1" t="s">
        <v>6</v>
      </c>
      <c r="O25" s="1" t="s">
        <v>6</v>
      </c>
      <c r="P25" s="39">
        <v>0</v>
      </c>
      <c r="Q25" s="38">
        <v>0</v>
      </c>
      <c r="R25" s="38">
        <v>0</v>
      </c>
      <c r="S25" s="1" t="s">
        <v>6</v>
      </c>
    </row>
    <row r="26" spans="2:19" x14ac:dyDescent="0.35">
      <c r="B26" s="1" t="s">
        <v>512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1" t="s">
        <v>6</v>
      </c>
      <c r="K26" s="1" t="s">
        <v>6</v>
      </c>
      <c r="L26" s="38">
        <v>0</v>
      </c>
      <c r="M26" s="38">
        <v>0</v>
      </c>
      <c r="N26" s="1" t="s">
        <v>6</v>
      </c>
      <c r="O26" s="1" t="s">
        <v>6</v>
      </c>
      <c r="P26" s="39">
        <v>0</v>
      </c>
      <c r="Q26" s="38">
        <v>0</v>
      </c>
      <c r="R26" s="38">
        <v>0</v>
      </c>
      <c r="S26" s="1" t="s">
        <v>6</v>
      </c>
    </row>
    <row r="27" spans="2:19" x14ac:dyDescent="0.35">
      <c r="B27" s="1" t="s">
        <v>518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1" t="s">
        <v>6</v>
      </c>
      <c r="K27" s="1" t="s">
        <v>6</v>
      </c>
      <c r="L27" s="38">
        <v>0</v>
      </c>
      <c r="M27" s="38">
        <v>0</v>
      </c>
      <c r="N27" s="1" t="s">
        <v>6</v>
      </c>
      <c r="O27" s="1" t="s">
        <v>6</v>
      </c>
      <c r="P27" s="39">
        <v>0</v>
      </c>
      <c r="Q27" s="38">
        <v>0</v>
      </c>
      <c r="R27" s="38">
        <v>0</v>
      </c>
      <c r="S27" s="1" t="s">
        <v>6</v>
      </c>
    </row>
    <row r="28" spans="2:19" x14ac:dyDescent="0.35">
      <c r="B28" s="36" t="s">
        <v>98</v>
      </c>
    </row>
    <row r="29" spans="2:19" x14ac:dyDescent="0.35">
      <c r="B29" s="36" t="s">
        <v>139</v>
      </c>
    </row>
    <row r="30" spans="2:19" x14ac:dyDescent="0.35">
      <c r="B30" s="83" t="s">
        <v>56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</sheetData>
  <mergeCells count="1">
    <mergeCell ref="B30:S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2:16" x14ac:dyDescent="0.35">
      <c r="B1" s="37" t="s">
        <v>0</v>
      </c>
      <c r="C1" s="37" t="s">
        <v>1</v>
      </c>
    </row>
    <row r="2" spans="2:16" x14ac:dyDescent="0.35">
      <c r="B2" s="37" t="s">
        <v>2</v>
      </c>
      <c r="C2" s="37" t="s">
        <v>3</v>
      </c>
    </row>
    <row r="3" spans="2:16" x14ac:dyDescent="0.35">
      <c r="B3" s="37" t="s">
        <v>4</v>
      </c>
      <c r="C3" s="37" t="s">
        <v>5</v>
      </c>
    </row>
    <row r="4" spans="2:16" x14ac:dyDescent="0.35">
      <c r="B4" s="37" t="s">
        <v>6</v>
      </c>
      <c r="C4" s="37" t="s">
        <v>6</v>
      </c>
    </row>
    <row r="5" spans="2:16" x14ac:dyDescent="0.35">
      <c r="B5" s="37" t="s">
        <v>6</v>
      </c>
      <c r="C5" s="37" t="s">
        <v>6</v>
      </c>
    </row>
    <row r="6" spans="2:16" x14ac:dyDescent="0.35">
      <c r="B6" s="3" t="s">
        <v>520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3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103</v>
      </c>
      <c r="H7" s="1" t="s">
        <v>63</v>
      </c>
      <c r="I7" s="1" t="s">
        <v>521</v>
      </c>
      <c r="J7" s="1" t="s">
        <v>65</v>
      </c>
      <c r="K7" s="1" t="s">
        <v>104</v>
      </c>
      <c r="L7" s="1" t="s">
        <v>105</v>
      </c>
      <c r="M7" s="1" t="s">
        <v>8</v>
      </c>
      <c r="N7" s="1" t="s">
        <v>67</v>
      </c>
      <c r="O7" s="1" t="s">
        <v>108</v>
      </c>
      <c r="P7" s="1" t="s">
        <v>6</v>
      </c>
    </row>
    <row r="8" spans="2:16" x14ac:dyDescent="0.3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109</v>
      </c>
      <c r="H8" s="1" t="s">
        <v>6</v>
      </c>
      <c r="I8" s="1" t="s">
        <v>11</v>
      </c>
      <c r="J8" s="1" t="s">
        <v>11</v>
      </c>
      <c r="K8" s="1" t="s">
        <v>110</v>
      </c>
      <c r="L8" s="1" t="s">
        <v>111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2:16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112</v>
      </c>
      <c r="N9" s="1" t="s">
        <v>113</v>
      </c>
      <c r="O9" s="1" t="s">
        <v>114</v>
      </c>
      <c r="P9" s="1" t="s">
        <v>6</v>
      </c>
    </row>
    <row r="10" spans="2:16" x14ac:dyDescent="0.35">
      <c r="B10" s="1" t="s">
        <v>522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0.91</v>
      </c>
      <c r="H10" s="1" t="s">
        <v>6</v>
      </c>
      <c r="I10" s="38">
        <v>6.0999999999999999E-2</v>
      </c>
      <c r="J10" s="38">
        <v>-2.0799999999999999E-2</v>
      </c>
      <c r="K10" s="1" t="s">
        <v>6</v>
      </c>
      <c r="L10" s="1" t="s">
        <v>6</v>
      </c>
      <c r="M10" s="39">
        <v>222.69</v>
      </c>
      <c r="N10" s="38">
        <v>1</v>
      </c>
      <c r="O10" s="38">
        <v>8.0000000000000004E-4</v>
      </c>
      <c r="P10" s="1" t="s">
        <v>6</v>
      </c>
    </row>
    <row r="11" spans="2:16" x14ac:dyDescent="0.35">
      <c r="B11" s="1" t="s">
        <v>78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0.91</v>
      </c>
      <c r="H11" s="1" t="s">
        <v>6</v>
      </c>
      <c r="I11" s="38">
        <v>6.0999999999999999E-2</v>
      </c>
      <c r="J11" s="38">
        <v>-2.0799999999999999E-2</v>
      </c>
      <c r="K11" s="1" t="s">
        <v>6</v>
      </c>
      <c r="L11" s="1" t="s">
        <v>6</v>
      </c>
      <c r="M11" s="39">
        <v>222.69</v>
      </c>
      <c r="N11" s="38">
        <v>1</v>
      </c>
      <c r="O11" s="38">
        <v>8.0000000000000004E-4</v>
      </c>
      <c r="P11" s="1" t="s">
        <v>6</v>
      </c>
    </row>
    <row r="12" spans="2:16" x14ac:dyDescent="0.35">
      <c r="B12" s="1" t="s">
        <v>523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0.91</v>
      </c>
      <c r="H12" s="1" t="s">
        <v>6</v>
      </c>
      <c r="I12" s="38">
        <v>6.0999999999999999E-2</v>
      </c>
      <c r="J12" s="38">
        <v>-2.0799999999999999E-2</v>
      </c>
      <c r="K12" s="1" t="s">
        <v>6</v>
      </c>
      <c r="L12" s="1" t="s">
        <v>6</v>
      </c>
      <c r="M12" s="39">
        <v>222.69</v>
      </c>
      <c r="N12" s="38">
        <v>1</v>
      </c>
      <c r="O12" s="38">
        <v>8.0000000000000004E-4</v>
      </c>
      <c r="P12" s="1" t="s">
        <v>6</v>
      </c>
    </row>
    <row r="13" spans="2:16" x14ac:dyDescent="0.35">
      <c r="B13" s="40" t="s">
        <v>524</v>
      </c>
      <c r="C13" s="41">
        <v>6021364</v>
      </c>
      <c r="D13" s="41">
        <v>520000225</v>
      </c>
      <c r="E13" s="40" t="s">
        <v>162</v>
      </c>
      <c r="F13" s="40" t="s">
        <v>83</v>
      </c>
      <c r="G13" s="43">
        <v>0.91</v>
      </c>
      <c r="H13" s="40" t="s">
        <v>84</v>
      </c>
      <c r="I13" s="42">
        <v>6.0999999999999999E-2</v>
      </c>
      <c r="J13" s="42">
        <v>-2.0799999999999999E-2</v>
      </c>
      <c r="K13" s="43">
        <v>165681.85999999999</v>
      </c>
      <c r="L13" s="43">
        <v>134.41</v>
      </c>
      <c r="M13" s="43">
        <v>222.69</v>
      </c>
      <c r="N13" s="42">
        <v>1</v>
      </c>
      <c r="O13" s="42">
        <v>8.0000000000000004E-4</v>
      </c>
      <c r="P13" s="41">
        <v>6021364</v>
      </c>
    </row>
    <row r="14" spans="2:16" x14ac:dyDescent="0.35">
      <c r="B14" s="1" t="s">
        <v>427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</row>
    <row r="15" spans="2:16" x14ac:dyDescent="0.35">
      <c r="B15" s="1" t="s">
        <v>525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</row>
    <row r="16" spans="2:16" x14ac:dyDescent="0.35">
      <c r="B16" s="1" t="s">
        <v>526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</row>
    <row r="17" spans="2:16" x14ac:dyDescent="0.35">
      <c r="B17" s="1" t="s">
        <v>351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</row>
    <row r="18" spans="2:16" x14ac:dyDescent="0.35">
      <c r="B18" s="1" t="s">
        <v>151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8">
        <v>0</v>
      </c>
      <c r="J18" s="38">
        <v>0</v>
      </c>
      <c r="K18" s="1" t="s">
        <v>6</v>
      </c>
      <c r="L18" s="1" t="s">
        <v>6</v>
      </c>
      <c r="M18" s="39">
        <v>0</v>
      </c>
      <c r="N18" s="38">
        <v>0</v>
      </c>
      <c r="O18" s="38">
        <v>0</v>
      </c>
      <c r="P18" s="1" t="s">
        <v>6</v>
      </c>
    </row>
    <row r="19" spans="2:16" x14ac:dyDescent="0.35">
      <c r="B19" s="36" t="s">
        <v>98</v>
      </c>
    </row>
    <row r="20" spans="2:16" x14ac:dyDescent="0.35">
      <c r="B20" s="36" t="s">
        <v>139</v>
      </c>
    </row>
    <row r="21" spans="2:16" x14ac:dyDescent="0.35">
      <c r="B21" s="84" t="s">
        <v>56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</row>
  </sheetData>
  <mergeCells count="1">
    <mergeCell ref="B21:P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2:12" x14ac:dyDescent="0.35">
      <c r="B1" s="37" t="s">
        <v>0</v>
      </c>
      <c r="C1" s="37" t="s">
        <v>1</v>
      </c>
    </row>
    <row r="2" spans="2:12" x14ac:dyDescent="0.35">
      <c r="B2" s="37" t="s">
        <v>2</v>
      </c>
      <c r="C2" s="37" t="s">
        <v>3</v>
      </c>
    </row>
    <row r="3" spans="2:12" x14ac:dyDescent="0.35">
      <c r="B3" s="37" t="s">
        <v>4</v>
      </c>
      <c r="C3" s="37" t="s">
        <v>5</v>
      </c>
    </row>
    <row r="4" spans="2:12" x14ac:dyDescent="0.35">
      <c r="B4" s="37" t="s">
        <v>6</v>
      </c>
      <c r="C4" s="37" t="s">
        <v>6</v>
      </c>
    </row>
    <row r="5" spans="2:12" x14ac:dyDescent="0.35">
      <c r="B5" s="37" t="s">
        <v>6</v>
      </c>
      <c r="C5" s="37" t="s">
        <v>6</v>
      </c>
    </row>
    <row r="6" spans="2:12" x14ac:dyDescent="0.35">
      <c r="B6" s="3" t="s">
        <v>527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35">
      <c r="B7" s="1" t="s">
        <v>58</v>
      </c>
      <c r="C7" s="1" t="s">
        <v>528</v>
      </c>
      <c r="D7" s="1" t="s">
        <v>529</v>
      </c>
      <c r="E7" s="1" t="s">
        <v>530</v>
      </c>
      <c r="F7" s="1" t="s">
        <v>63</v>
      </c>
      <c r="G7" s="1" t="s">
        <v>531</v>
      </c>
      <c r="H7" s="1" t="s">
        <v>67</v>
      </c>
      <c r="I7" s="1" t="s">
        <v>108</v>
      </c>
      <c r="J7" s="1" t="s">
        <v>532</v>
      </c>
      <c r="K7" s="1" t="s">
        <v>6</v>
      </c>
      <c r="L7" s="1" t="s">
        <v>6</v>
      </c>
    </row>
    <row r="8" spans="2:12" x14ac:dyDescent="0.35">
      <c r="B8" s="1" t="s">
        <v>6</v>
      </c>
      <c r="C8" s="1" t="s">
        <v>153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2:12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6</v>
      </c>
      <c r="L9" s="1" t="s">
        <v>6</v>
      </c>
    </row>
    <row r="10" spans="2:12" x14ac:dyDescent="0.35">
      <c r="B10" s="1" t="s">
        <v>533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</row>
    <row r="11" spans="2:12" x14ac:dyDescent="0.35">
      <c r="B11" s="1" t="s">
        <v>534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</row>
    <row r="12" spans="2:12" x14ac:dyDescent="0.35">
      <c r="B12" s="1" t="s">
        <v>535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</row>
    <row r="13" spans="2:12" x14ac:dyDescent="0.35">
      <c r="B13" s="1" t="s">
        <v>536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</row>
    <row r="14" spans="2:12" x14ac:dyDescent="0.35">
      <c r="B14" s="1" t="s">
        <v>537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</row>
    <row r="15" spans="2:12" x14ac:dyDescent="0.35">
      <c r="B15" s="1" t="s">
        <v>535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</row>
    <row r="16" spans="2:12" x14ac:dyDescent="0.35">
      <c r="B16" s="1" t="s">
        <v>536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</row>
    <row r="17" spans="2:12" x14ac:dyDescent="0.35">
      <c r="B17" s="36" t="s">
        <v>98</v>
      </c>
    </row>
    <row r="18" spans="2:12" x14ac:dyDescent="0.35">
      <c r="B18" s="36" t="s">
        <v>139</v>
      </c>
    </row>
    <row r="19" spans="2:12" x14ac:dyDescent="0.35">
      <c r="B19" s="85" t="s">
        <v>56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</row>
  </sheetData>
  <mergeCells count="1">
    <mergeCell ref="B19:L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35">
      <c r="B1" s="37" t="s">
        <v>0</v>
      </c>
      <c r="C1" s="37" t="s">
        <v>1</v>
      </c>
    </row>
    <row r="2" spans="2:11" x14ac:dyDescent="0.35">
      <c r="B2" s="37" t="s">
        <v>2</v>
      </c>
      <c r="C2" s="37" t="s">
        <v>3</v>
      </c>
    </row>
    <row r="3" spans="2:11" x14ac:dyDescent="0.35">
      <c r="B3" s="37" t="s">
        <v>4</v>
      </c>
      <c r="C3" s="37" t="s">
        <v>5</v>
      </c>
    </row>
    <row r="4" spans="2:11" x14ac:dyDescent="0.35">
      <c r="B4" s="37" t="s">
        <v>6</v>
      </c>
      <c r="C4" s="37" t="s">
        <v>6</v>
      </c>
    </row>
    <row r="5" spans="2:11" x14ac:dyDescent="0.35">
      <c r="B5" s="37" t="s">
        <v>6</v>
      </c>
      <c r="C5" s="37" t="s">
        <v>6</v>
      </c>
    </row>
    <row r="6" spans="2:11" x14ac:dyDescent="0.35">
      <c r="B6" s="3" t="s">
        <v>538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35">
      <c r="B7" s="1" t="s">
        <v>58</v>
      </c>
      <c r="C7" s="1" t="s">
        <v>60</v>
      </c>
      <c r="D7" s="1" t="s">
        <v>61</v>
      </c>
      <c r="E7" s="1" t="s">
        <v>539</v>
      </c>
      <c r="F7" s="1" t="s">
        <v>540</v>
      </c>
      <c r="G7" s="1" t="s">
        <v>63</v>
      </c>
      <c r="H7" s="1" t="s">
        <v>541</v>
      </c>
      <c r="I7" s="1" t="s">
        <v>8</v>
      </c>
      <c r="J7" s="1" t="s">
        <v>67</v>
      </c>
      <c r="K7" s="1" t="s">
        <v>108</v>
      </c>
    </row>
    <row r="8" spans="2:11" x14ac:dyDescent="0.35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</row>
    <row r="10" spans="2:11" x14ac:dyDescent="0.35">
      <c r="B10" s="1" t="s">
        <v>542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35">
      <c r="B11" s="1" t="s">
        <v>78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35">
      <c r="B12" s="1" t="s">
        <v>96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35">
      <c r="B13" s="36" t="s">
        <v>98</v>
      </c>
    </row>
    <row r="14" spans="2:11" x14ac:dyDescent="0.35">
      <c r="B14" s="36" t="s">
        <v>139</v>
      </c>
    </row>
    <row r="15" spans="2:11" x14ac:dyDescent="0.35">
      <c r="B15" s="86" t="s">
        <v>56</v>
      </c>
      <c r="C15" s="62"/>
      <c r="D15" s="62"/>
      <c r="E15" s="62"/>
      <c r="F15" s="62"/>
      <c r="G15" s="62"/>
      <c r="H15" s="62"/>
      <c r="I15" s="62"/>
      <c r="J15" s="62"/>
      <c r="K15" s="62"/>
    </row>
  </sheetData>
  <mergeCells count="1">
    <mergeCell ref="B15:K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rightToLeft="1" workbookViewId="0">
      <selection activeCell="M16" sqref="M16"/>
    </sheetView>
  </sheetViews>
  <sheetFormatPr defaultRowHeight="14.15" x14ac:dyDescent="0.35"/>
  <cols>
    <col min="1" max="1" width="3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35">
      <c r="B1" s="37" t="s">
        <v>0</v>
      </c>
      <c r="C1" s="37" t="s">
        <v>1</v>
      </c>
    </row>
    <row r="2" spans="2:11" x14ac:dyDescent="0.35">
      <c r="B2" s="37" t="s">
        <v>2</v>
      </c>
      <c r="C2" s="37" t="s">
        <v>3</v>
      </c>
    </row>
    <row r="3" spans="2:11" x14ac:dyDescent="0.35">
      <c r="B3" s="37" t="s">
        <v>4</v>
      </c>
      <c r="C3" s="37" t="s">
        <v>5</v>
      </c>
    </row>
    <row r="4" spans="2:11" x14ac:dyDescent="0.35">
      <c r="B4" s="37" t="s">
        <v>6</v>
      </c>
      <c r="C4" s="37" t="s">
        <v>6</v>
      </c>
    </row>
    <row r="5" spans="2:11" x14ac:dyDescent="0.35">
      <c r="B5" s="37" t="s">
        <v>6</v>
      </c>
      <c r="C5" s="37" t="s">
        <v>6</v>
      </c>
    </row>
    <row r="6" spans="2:11" x14ac:dyDescent="0.35">
      <c r="B6" s="3" t="s">
        <v>543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35">
      <c r="B7" s="1" t="s">
        <v>58</v>
      </c>
      <c r="C7" s="1" t="s">
        <v>59</v>
      </c>
      <c r="D7" s="1" t="s">
        <v>61</v>
      </c>
      <c r="E7" s="1" t="s">
        <v>539</v>
      </c>
      <c r="F7" s="1" t="s">
        <v>540</v>
      </c>
      <c r="G7" s="1" t="s">
        <v>63</v>
      </c>
      <c r="H7" s="1" t="s">
        <v>541</v>
      </c>
      <c r="I7" s="1" t="s">
        <v>8</v>
      </c>
      <c r="J7" s="1" t="s">
        <v>67</v>
      </c>
      <c r="K7" s="1" t="s">
        <v>108</v>
      </c>
    </row>
    <row r="8" spans="2:11" x14ac:dyDescent="0.35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</row>
    <row r="10" spans="2:11" x14ac:dyDescent="0.35">
      <c r="B10" s="1" t="s">
        <v>544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700.8</v>
      </c>
      <c r="J10" s="38">
        <v>1</v>
      </c>
      <c r="K10" s="38">
        <v>2.7000000000000001E-3</v>
      </c>
    </row>
    <row r="11" spans="2:11" x14ac:dyDescent="0.35">
      <c r="B11" s="1" t="s">
        <v>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700.8</v>
      </c>
      <c r="J11" s="38">
        <v>1</v>
      </c>
      <c r="K11" s="38">
        <v>2.7000000000000001E-3</v>
      </c>
    </row>
    <row r="12" spans="2:11" x14ac:dyDescent="0.35">
      <c r="B12" s="40" t="s">
        <v>545</v>
      </c>
      <c r="C12" s="41">
        <v>10</v>
      </c>
      <c r="D12" s="40" t="s">
        <v>214</v>
      </c>
      <c r="E12" s="40" t="s">
        <v>6</v>
      </c>
      <c r="F12" s="42">
        <v>0</v>
      </c>
      <c r="G12" s="40" t="s">
        <v>84</v>
      </c>
      <c r="H12" s="42">
        <v>0</v>
      </c>
      <c r="I12" s="43">
        <v>700.8</v>
      </c>
      <c r="J12" s="42">
        <v>1</v>
      </c>
      <c r="K12" s="42">
        <v>2.7000000000000001E-3</v>
      </c>
    </row>
    <row r="13" spans="2:11" x14ac:dyDescent="0.35">
      <c r="B13" s="1" t="s">
        <v>96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</row>
    <row r="14" spans="2:11" x14ac:dyDescent="0.35">
      <c r="B14" s="36" t="s">
        <v>98</v>
      </c>
    </row>
    <row r="15" spans="2:11" x14ac:dyDescent="0.35">
      <c r="B15" s="36" t="s">
        <v>139</v>
      </c>
    </row>
    <row r="16" spans="2:11" x14ac:dyDescent="0.35">
      <c r="B16" s="87" t="s">
        <v>56</v>
      </c>
      <c r="C16" s="62"/>
      <c r="D16" s="62"/>
      <c r="E16" s="62"/>
      <c r="F16" s="62"/>
      <c r="G16" s="62"/>
      <c r="H16" s="62"/>
      <c r="I16" s="62"/>
      <c r="J16" s="62"/>
      <c r="K16" s="62"/>
    </row>
  </sheetData>
  <mergeCells count="1">
    <mergeCell ref="B16:K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rightToLeft="1" tabSelected="1" topLeftCell="A7" workbookViewId="0">
      <selection activeCell="G14" sqref="G14"/>
    </sheetView>
  </sheetViews>
  <sheetFormatPr defaultRowHeight="14.15" x14ac:dyDescent="0.35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35">
      <c r="B1" s="37" t="s">
        <v>0</v>
      </c>
      <c r="C1" s="37" t="s">
        <v>1</v>
      </c>
    </row>
    <row r="2" spans="2:4" x14ac:dyDescent="0.35">
      <c r="B2" s="37" t="s">
        <v>2</v>
      </c>
      <c r="C2" s="37" t="s">
        <v>3</v>
      </c>
    </row>
    <row r="3" spans="2:4" x14ac:dyDescent="0.35">
      <c r="B3" s="37" t="s">
        <v>4</v>
      </c>
      <c r="C3" s="37" t="s">
        <v>5</v>
      </c>
    </row>
    <row r="4" spans="2:4" x14ac:dyDescent="0.35">
      <c r="B4" s="37" t="s">
        <v>6</v>
      </c>
      <c r="C4" s="37" t="s">
        <v>6</v>
      </c>
    </row>
    <row r="5" spans="2:4" x14ac:dyDescent="0.35">
      <c r="B5" s="37" t="s">
        <v>6</v>
      </c>
      <c r="C5" s="37" t="s">
        <v>6</v>
      </c>
    </row>
    <row r="6" spans="2:4" x14ac:dyDescent="0.35">
      <c r="B6" s="3" t="s">
        <v>546</v>
      </c>
      <c r="C6" s="1" t="s">
        <v>6</v>
      </c>
      <c r="D6" s="1" t="s">
        <v>6</v>
      </c>
    </row>
    <row r="7" spans="2:4" x14ac:dyDescent="0.35">
      <c r="B7" s="1" t="s">
        <v>58</v>
      </c>
      <c r="C7" s="1" t="s">
        <v>547</v>
      </c>
      <c r="D7" s="1" t="s">
        <v>548</v>
      </c>
    </row>
    <row r="8" spans="2:4" x14ac:dyDescent="0.35">
      <c r="B8" s="1" t="s">
        <v>6</v>
      </c>
      <c r="C8" s="1" t="s">
        <v>10</v>
      </c>
      <c r="D8" s="1" t="s">
        <v>153</v>
      </c>
    </row>
    <row r="9" spans="2:4" x14ac:dyDescent="0.35">
      <c r="B9" s="1" t="s">
        <v>6</v>
      </c>
      <c r="C9" s="1" t="s">
        <v>12</v>
      </c>
      <c r="D9" s="1" t="s">
        <v>13</v>
      </c>
    </row>
    <row r="10" spans="2:4" x14ac:dyDescent="0.35">
      <c r="B10" s="1" t="s">
        <v>549</v>
      </c>
      <c r="C10" s="55">
        <f>+C11+C13</f>
        <v>2923.7424719000001</v>
      </c>
      <c r="D10" s="1" t="s">
        <v>6</v>
      </c>
    </row>
    <row r="11" spans="2:4" x14ac:dyDescent="0.35">
      <c r="B11" s="1" t="s">
        <v>78</v>
      </c>
      <c r="C11" s="55">
        <v>1096.2750000000001</v>
      </c>
      <c r="D11" s="1" t="s">
        <v>6</v>
      </c>
    </row>
    <row r="12" spans="2:4" s="54" customFormat="1" x14ac:dyDescent="0.35">
      <c r="B12" s="58" t="s">
        <v>456</v>
      </c>
      <c r="C12" s="56">
        <v>1096.28</v>
      </c>
      <c r="D12" s="57">
        <v>47573</v>
      </c>
    </row>
    <row r="13" spans="2:4" x14ac:dyDescent="0.35">
      <c r="B13" s="1" t="s">
        <v>96</v>
      </c>
      <c r="C13" s="55">
        <f>SUM(C14:C18)</f>
        <v>1827.4674719</v>
      </c>
      <c r="D13" s="1" t="s">
        <v>6</v>
      </c>
    </row>
    <row r="14" spans="2:4" s="54" customFormat="1" x14ac:dyDescent="0.35">
      <c r="B14" s="58" t="s">
        <v>570</v>
      </c>
      <c r="C14" s="56">
        <v>344.74971999999997</v>
      </c>
      <c r="D14" s="57">
        <v>45657</v>
      </c>
    </row>
    <row r="15" spans="2:4" s="54" customFormat="1" x14ac:dyDescent="0.35">
      <c r="B15" s="58" t="s">
        <v>571</v>
      </c>
      <c r="C15" s="56">
        <v>441.55779999999999</v>
      </c>
      <c r="D15" s="57">
        <v>46599</v>
      </c>
    </row>
    <row r="16" spans="2:4" s="54" customFormat="1" x14ac:dyDescent="0.35">
      <c r="B16" s="58" t="s">
        <v>572</v>
      </c>
      <c r="C16" s="56">
        <v>901.9</v>
      </c>
      <c r="D16" s="57">
        <v>47483</v>
      </c>
    </row>
    <row r="17" spans="2:4" s="54" customFormat="1" x14ac:dyDescent="0.35">
      <c r="B17" s="58" t="s">
        <v>573</v>
      </c>
      <c r="C17" s="56">
        <v>118.55942</v>
      </c>
      <c r="D17" s="57">
        <v>47238</v>
      </c>
    </row>
    <row r="18" spans="2:4" s="54" customFormat="1" x14ac:dyDescent="0.35">
      <c r="B18" s="58" t="s">
        <v>574</v>
      </c>
      <c r="C18" s="56">
        <v>20.700531899999998</v>
      </c>
      <c r="D18" s="57">
        <v>45869</v>
      </c>
    </row>
    <row r="19" spans="2:4" x14ac:dyDescent="0.35">
      <c r="B19" s="36" t="s">
        <v>550</v>
      </c>
    </row>
    <row r="20" spans="2:4" x14ac:dyDescent="0.35">
      <c r="B20" s="88" t="s">
        <v>56</v>
      </c>
      <c r="C20" s="62"/>
      <c r="D20" s="62"/>
    </row>
  </sheetData>
  <mergeCells count="1">
    <mergeCell ref="B20:D2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>
      <selection activeCell="K7" sqref="K7"/>
    </sheetView>
  </sheetViews>
  <sheetFormatPr defaultRowHeight="14.15" x14ac:dyDescent="0.35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35">
      <c r="B1" s="37" t="s">
        <v>0</v>
      </c>
      <c r="C1" s="37" t="s">
        <v>1</v>
      </c>
    </row>
    <row r="2" spans="2:17" x14ac:dyDescent="0.35">
      <c r="B2" s="37" t="s">
        <v>2</v>
      </c>
      <c r="C2" s="37" t="s">
        <v>3</v>
      </c>
    </row>
    <row r="3" spans="2:17" x14ac:dyDescent="0.35">
      <c r="B3" s="37" t="s">
        <v>4</v>
      </c>
      <c r="C3" s="37" t="s">
        <v>5</v>
      </c>
    </row>
    <row r="4" spans="2:17" x14ac:dyDescent="0.35">
      <c r="B4" s="37" t="s">
        <v>6</v>
      </c>
      <c r="C4" s="37" t="s">
        <v>6</v>
      </c>
    </row>
    <row r="5" spans="2:17" x14ac:dyDescent="0.35">
      <c r="B5" s="37" t="s">
        <v>6</v>
      </c>
      <c r="C5" s="37" t="s">
        <v>6</v>
      </c>
    </row>
    <row r="6" spans="2:17" x14ac:dyDescent="0.35">
      <c r="B6" s="3" t="s">
        <v>551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35">
      <c r="B7" s="1" t="s">
        <v>58</v>
      </c>
      <c r="C7" s="1" t="s">
        <v>59</v>
      </c>
      <c r="D7" s="1" t="s">
        <v>142</v>
      </c>
      <c r="E7" s="1" t="s">
        <v>61</v>
      </c>
      <c r="F7" s="1" t="s">
        <v>62</v>
      </c>
      <c r="G7" s="1" t="s">
        <v>102</v>
      </c>
      <c r="H7" s="1" t="s">
        <v>103</v>
      </c>
      <c r="I7" s="1" t="s">
        <v>63</v>
      </c>
      <c r="J7" s="1" t="s">
        <v>64</v>
      </c>
      <c r="K7" s="1" t="s">
        <v>552</v>
      </c>
      <c r="L7" s="1" t="s">
        <v>104</v>
      </c>
      <c r="M7" s="1" t="s">
        <v>553</v>
      </c>
      <c r="N7" s="1" t="s">
        <v>107</v>
      </c>
      <c r="O7" s="1" t="s">
        <v>67</v>
      </c>
      <c r="P7" s="1" t="s">
        <v>108</v>
      </c>
      <c r="Q7" s="1" t="s">
        <v>6</v>
      </c>
    </row>
    <row r="8" spans="2:17" x14ac:dyDescent="0.3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153</v>
      </c>
      <c r="H8" s="1" t="s">
        <v>109</v>
      </c>
      <c r="I8" s="1" t="s">
        <v>6</v>
      </c>
      <c r="J8" s="1" t="s">
        <v>11</v>
      </c>
      <c r="K8" s="1" t="s">
        <v>554</v>
      </c>
      <c r="L8" s="1" t="s">
        <v>154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6</v>
      </c>
    </row>
    <row r="10" spans="2:17" x14ac:dyDescent="0.35">
      <c r="B10" s="1" t="s">
        <v>555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</row>
    <row r="11" spans="2:17" x14ac:dyDescent="0.35">
      <c r="B11" s="1" t="s">
        <v>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35">
      <c r="B12" s="1" t="s">
        <v>147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35">
      <c r="B13" s="1" t="s">
        <v>128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35">
      <c r="B14" s="1" t="s">
        <v>148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35">
      <c r="B15" s="1" t="s">
        <v>351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35">
      <c r="B16" s="1" t="s">
        <v>556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35">
      <c r="B17" s="1" t="s">
        <v>150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35">
      <c r="B18" s="1" t="s">
        <v>149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35">
      <c r="B19" s="89" t="s">
        <v>56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</sheetData>
  <mergeCells count="1">
    <mergeCell ref="B19:Q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>
      <selection activeCell="K7" sqref="K7"/>
    </sheetView>
  </sheetViews>
  <sheetFormatPr defaultRowHeight="14.15" x14ac:dyDescent="0.35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35">
      <c r="B1" s="37" t="s">
        <v>0</v>
      </c>
      <c r="C1" s="37" t="s">
        <v>1</v>
      </c>
    </row>
    <row r="2" spans="2:17" x14ac:dyDescent="0.35">
      <c r="B2" s="37" t="s">
        <v>2</v>
      </c>
      <c r="C2" s="37" t="s">
        <v>3</v>
      </c>
    </row>
    <row r="3" spans="2:17" x14ac:dyDescent="0.35">
      <c r="B3" s="37" t="s">
        <v>4</v>
      </c>
      <c r="C3" s="37" t="s">
        <v>5</v>
      </c>
    </row>
    <row r="4" spans="2:17" x14ac:dyDescent="0.35">
      <c r="B4" s="37" t="s">
        <v>6</v>
      </c>
      <c r="C4" s="37" t="s">
        <v>6</v>
      </c>
    </row>
    <row r="5" spans="2:17" x14ac:dyDescent="0.35">
      <c r="B5" s="37" t="s">
        <v>6</v>
      </c>
      <c r="C5" s="37" t="s">
        <v>6</v>
      </c>
    </row>
    <row r="6" spans="2:17" x14ac:dyDescent="0.35">
      <c r="B6" s="3" t="s">
        <v>557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35">
      <c r="B7" s="1" t="s">
        <v>58</v>
      </c>
      <c r="C7" s="1" t="s">
        <v>59</v>
      </c>
      <c r="D7" s="1" t="s">
        <v>142</v>
      </c>
      <c r="E7" s="1" t="s">
        <v>61</v>
      </c>
      <c r="F7" s="1" t="s">
        <v>62</v>
      </c>
      <c r="G7" s="1" t="s">
        <v>102</v>
      </c>
      <c r="H7" s="1" t="s">
        <v>103</v>
      </c>
      <c r="I7" s="1" t="s">
        <v>63</v>
      </c>
      <c r="J7" s="1" t="s">
        <v>64</v>
      </c>
      <c r="K7" s="1" t="s">
        <v>552</v>
      </c>
      <c r="L7" s="1" t="s">
        <v>104</v>
      </c>
      <c r="M7" s="1" t="s">
        <v>553</v>
      </c>
      <c r="N7" s="1" t="s">
        <v>107</v>
      </c>
      <c r="O7" s="1" t="s">
        <v>67</v>
      </c>
      <c r="P7" s="1" t="s">
        <v>108</v>
      </c>
      <c r="Q7" s="1" t="s">
        <v>6</v>
      </c>
    </row>
    <row r="8" spans="2:17" x14ac:dyDescent="0.3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153</v>
      </c>
      <c r="H8" s="1" t="s">
        <v>109</v>
      </c>
      <c r="I8" s="1" t="s">
        <v>6</v>
      </c>
      <c r="J8" s="1" t="s">
        <v>11</v>
      </c>
      <c r="K8" s="1" t="s">
        <v>11</v>
      </c>
      <c r="L8" s="1" t="s">
        <v>154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6</v>
      </c>
    </row>
    <row r="10" spans="2:17" x14ac:dyDescent="0.35">
      <c r="B10" s="1" t="s">
        <v>558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</row>
    <row r="11" spans="2:17" x14ac:dyDescent="0.35">
      <c r="B11" s="1" t="s">
        <v>559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</row>
    <row r="12" spans="2:17" x14ac:dyDescent="0.35">
      <c r="B12" s="1" t="s">
        <v>147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</row>
    <row r="13" spans="2:17" x14ac:dyDescent="0.35">
      <c r="B13" s="1" t="s">
        <v>128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</row>
    <row r="14" spans="2:17" x14ac:dyDescent="0.35">
      <c r="B14" s="1" t="s">
        <v>148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</row>
    <row r="15" spans="2:17" x14ac:dyDescent="0.35">
      <c r="B15" s="1" t="s">
        <v>351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</row>
    <row r="16" spans="2:17" x14ac:dyDescent="0.35">
      <c r="B16" s="1" t="s">
        <v>556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35">
      <c r="B17" s="1" t="s">
        <v>150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35">
      <c r="B18" s="1" t="s">
        <v>149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35">
      <c r="B19" s="90" t="s">
        <v>56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</sheetData>
  <mergeCells count="1">
    <mergeCell ref="B19:Q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rightToLeft="1" topLeftCell="C4" workbookViewId="0"/>
  </sheetViews>
  <sheetFormatPr defaultRowHeight="14.15" x14ac:dyDescent="0.35"/>
  <cols>
    <col min="1" max="1" width="3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2:19" x14ac:dyDescent="0.35">
      <c r="B1" s="37" t="s">
        <v>0</v>
      </c>
      <c r="C1" s="37" t="s">
        <v>1</v>
      </c>
    </row>
    <row r="2" spans="2:19" x14ac:dyDescent="0.35">
      <c r="B2" s="37" t="s">
        <v>2</v>
      </c>
      <c r="C2" s="37" t="s">
        <v>3</v>
      </c>
    </row>
    <row r="3" spans="2:19" x14ac:dyDescent="0.35">
      <c r="B3" s="37" t="s">
        <v>4</v>
      </c>
      <c r="C3" s="37" t="s">
        <v>5</v>
      </c>
    </row>
    <row r="4" spans="2:19" x14ac:dyDescent="0.35">
      <c r="B4" s="37" t="s">
        <v>6</v>
      </c>
      <c r="C4" s="37" t="s">
        <v>6</v>
      </c>
    </row>
    <row r="5" spans="2:19" x14ac:dyDescent="0.35">
      <c r="B5" s="37" t="s">
        <v>6</v>
      </c>
      <c r="C5" s="37" t="s">
        <v>6</v>
      </c>
    </row>
    <row r="6" spans="2:19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35">
      <c r="B7" s="3" t="s">
        <v>100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2:19" x14ac:dyDescent="0.35">
      <c r="B8" s="1" t="s">
        <v>58</v>
      </c>
      <c r="C8" s="1" t="s">
        <v>59</v>
      </c>
      <c r="D8" s="1" t="s">
        <v>101</v>
      </c>
      <c r="E8" s="1" t="s">
        <v>61</v>
      </c>
      <c r="F8" s="1" t="s">
        <v>62</v>
      </c>
      <c r="G8" s="1" t="s">
        <v>102</v>
      </c>
      <c r="H8" s="1" t="s">
        <v>103</v>
      </c>
      <c r="I8" s="1" t="s">
        <v>63</v>
      </c>
      <c r="J8" s="1" t="s">
        <v>64</v>
      </c>
      <c r="K8" s="1" t="s">
        <v>65</v>
      </c>
      <c r="L8" s="1" t="s">
        <v>104</v>
      </c>
      <c r="M8" s="1" t="s">
        <v>105</v>
      </c>
      <c r="N8" s="1" t="s">
        <v>106</v>
      </c>
      <c r="O8" s="1" t="s">
        <v>66</v>
      </c>
      <c r="P8" s="1" t="s">
        <v>107</v>
      </c>
      <c r="Q8" s="1" t="s">
        <v>67</v>
      </c>
      <c r="R8" s="1" t="s">
        <v>108</v>
      </c>
      <c r="S8" s="1" t="s">
        <v>6</v>
      </c>
    </row>
    <row r="9" spans="2:19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109</v>
      </c>
      <c r="I9" s="1" t="s">
        <v>6</v>
      </c>
      <c r="J9" s="1" t="s">
        <v>11</v>
      </c>
      <c r="K9" s="1" t="s">
        <v>11</v>
      </c>
      <c r="L9" s="1" t="s">
        <v>110</v>
      </c>
      <c r="M9" s="1" t="s">
        <v>111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2:19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6</v>
      </c>
    </row>
    <row r="11" spans="2:19" x14ac:dyDescent="0.35">
      <c r="B11" s="1" t="s">
        <v>118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3.34</v>
      </c>
      <c r="I11" s="1" t="s">
        <v>6</v>
      </c>
      <c r="J11" s="38">
        <v>2.47E-2</v>
      </c>
      <c r="K11" s="38">
        <v>-9.7000000000000003E-3</v>
      </c>
      <c r="L11" s="39">
        <v>54711374</v>
      </c>
      <c r="M11" s="1" t="s">
        <v>6</v>
      </c>
      <c r="N11" s="39">
        <v>0</v>
      </c>
      <c r="O11" s="39">
        <v>63911.040000000001</v>
      </c>
      <c r="P11" s="1" t="s">
        <v>6</v>
      </c>
      <c r="Q11" s="38">
        <v>1</v>
      </c>
      <c r="R11" s="38">
        <v>0.24299999999999999</v>
      </c>
      <c r="S11" s="1" t="s">
        <v>6</v>
      </c>
    </row>
    <row r="12" spans="2:19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3.34</v>
      </c>
      <c r="I12" s="1" t="s">
        <v>6</v>
      </c>
      <c r="J12" s="38">
        <v>2.47E-2</v>
      </c>
      <c r="K12" s="38">
        <v>-9.7000000000000003E-3</v>
      </c>
      <c r="L12" s="39">
        <v>54711374</v>
      </c>
      <c r="M12" s="1" t="s">
        <v>6</v>
      </c>
      <c r="N12" s="39">
        <v>0</v>
      </c>
      <c r="O12" s="39">
        <v>63911.040000000001</v>
      </c>
      <c r="P12" s="1" t="s">
        <v>6</v>
      </c>
      <c r="Q12" s="38">
        <v>1</v>
      </c>
      <c r="R12" s="38">
        <v>0.24299999999999999</v>
      </c>
      <c r="S12" s="1" t="s">
        <v>6</v>
      </c>
    </row>
    <row r="13" spans="2:19" x14ac:dyDescent="0.35">
      <c r="B13" s="1" t="s">
        <v>119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2.92</v>
      </c>
      <c r="I13" s="1" t="s">
        <v>6</v>
      </c>
      <c r="J13" s="38">
        <v>2.1600000000000001E-2</v>
      </c>
      <c r="K13" s="38">
        <v>-2.3199999999999998E-2</v>
      </c>
      <c r="L13" s="39">
        <v>25622771</v>
      </c>
      <c r="M13" s="1" t="s">
        <v>6</v>
      </c>
      <c r="N13" s="39">
        <v>0</v>
      </c>
      <c r="O13" s="39">
        <v>31580.880000000001</v>
      </c>
      <c r="P13" s="1" t="s">
        <v>6</v>
      </c>
      <c r="Q13" s="38">
        <v>0.49409999999999998</v>
      </c>
      <c r="R13" s="38">
        <v>0.1201</v>
      </c>
      <c r="S13" s="1" t="s">
        <v>6</v>
      </c>
    </row>
    <row r="14" spans="2:19" x14ac:dyDescent="0.35">
      <c r="B14" s="40" t="s">
        <v>120</v>
      </c>
      <c r="C14" s="41">
        <v>1128081</v>
      </c>
      <c r="D14" s="40" t="s">
        <v>121</v>
      </c>
      <c r="E14" s="40" t="s">
        <v>122</v>
      </c>
      <c r="F14" s="40" t="s">
        <v>123</v>
      </c>
      <c r="G14" s="40" t="s">
        <v>6</v>
      </c>
      <c r="H14" s="43">
        <v>1.73</v>
      </c>
      <c r="I14" s="40" t="s">
        <v>84</v>
      </c>
      <c r="J14" s="42">
        <v>1.7500000000000002E-2</v>
      </c>
      <c r="K14" s="42">
        <v>-2.52E-2</v>
      </c>
      <c r="L14" s="43">
        <v>5717080</v>
      </c>
      <c r="M14" s="43">
        <v>112.74</v>
      </c>
      <c r="N14" s="43">
        <v>0</v>
      </c>
      <c r="O14" s="43">
        <v>6445.44</v>
      </c>
      <c r="P14" s="42">
        <v>2.9999999999999997E-4</v>
      </c>
      <c r="Q14" s="42">
        <v>0.1008</v>
      </c>
      <c r="R14" s="42">
        <v>2.4500000000000001E-2</v>
      </c>
      <c r="S14" s="40" t="s">
        <v>6</v>
      </c>
    </row>
    <row r="15" spans="2:19" x14ac:dyDescent="0.35">
      <c r="B15" s="40" t="s">
        <v>124</v>
      </c>
      <c r="C15" s="41">
        <v>1124056</v>
      </c>
      <c r="D15" s="40" t="s">
        <v>121</v>
      </c>
      <c r="E15" s="40" t="s">
        <v>122</v>
      </c>
      <c r="F15" s="40" t="s">
        <v>123</v>
      </c>
      <c r="G15" s="40" t="s">
        <v>6</v>
      </c>
      <c r="H15" s="43">
        <v>0.75</v>
      </c>
      <c r="I15" s="40" t="s">
        <v>84</v>
      </c>
      <c r="J15" s="42">
        <v>2.75E-2</v>
      </c>
      <c r="K15" s="42">
        <v>-2.4799999999999999E-2</v>
      </c>
      <c r="L15" s="43">
        <v>4700000</v>
      </c>
      <c r="M15" s="43">
        <v>111.15</v>
      </c>
      <c r="N15" s="43">
        <v>0</v>
      </c>
      <c r="O15" s="43">
        <v>5224.05</v>
      </c>
      <c r="P15" s="42">
        <v>2.9999999999999997E-4</v>
      </c>
      <c r="Q15" s="42">
        <v>8.1699999999999995E-2</v>
      </c>
      <c r="R15" s="42">
        <v>1.9900000000000001E-2</v>
      </c>
      <c r="S15" s="40" t="s">
        <v>6</v>
      </c>
    </row>
    <row r="16" spans="2:19" x14ac:dyDescent="0.35">
      <c r="B16" s="40" t="s">
        <v>125</v>
      </c>
      <c r="C16" s="41">
        <v>1169564</v>
      </c>
      <c r="D16" s="40" t="s">
        <v>121</v>
      </c>
      <c r="E16" s="40" t="s">
        <v>122</v>
      </c>
      <c r="F16" s="40" t="s">
        <v>123</v>
      </c>
      <c r="G16" s="40" t="s">
        <v>6</v>
      </c>
      <c r="H16" s="43">
        <v>4.57</v>
      </c>
      <c r="I16" s="40" t="s">
        <v>84</v>
      </c>
      <c r="J16" s="42">
        <v>1E-3</v>
      </c>
      <c r="K16" s="42">
        <v>-2.0899999999999998E-2</v>
      </c>
      <c r="L16" s="43">
        <v>6300000</v>
      </c>
      <c r="M16" s="43">
        <v>113.49</v>
      </c>
      <c r="N16" s="43">
        <v>0</v>
      </c>
      <c r="O16" s="43">
        <v>7149.87</v>
      </c>
      <c r="P16" s="42">
        <v>5.0000000000000001E-4</v>
      </c>
      <c r="Q16" s="42">
        <v>0.1119</v>
      </c>
      <c r="R16" s="42">
        <v>2.7199999999999998E-2</v>
      </c>
      <c r="S16" s="40" t="s">
        <v>6</v>
      </c>
    </row>
    <row r="17" spans="2:19" x14ac:dyDescent="0.35">
      <c r="B17" s="40" t="s">
        <v>126</v>
      </c>
      <c r="C17" s="41">
        <v>1157023</v>
      </c>
      <c r="D17" s="40" t="s">
        <v>121</v>
      </c>
      <c r="E17" s="40" t="s">
        <v>122</v>
      </c>
      <c r="F17" s="40" t="s">
        <v>123</v>
      </c>
      <c r="G17" s="40" t="s">
        <v>6</v>
      </c>
      <c r="H17" s="43">
        <v>7.3</v>
      </c>
      <c r="I17" s="40" t="s">
        <v>84</v>
      </c>
      <c r="J17" s="42">
        <v>5.0000000000000001E-3</v>
      </c>
      <c r="K17" s="42">
        <v>-1.66E-2</v>
      </c>
      <c r="L17" s="43">
        <v>2193000</v>
      </c>
      <c r="M17" s="43">
        <v>120.45</v>
      </c>
      <c r="N17" s="43">
        <v>0</v>
      </c>
      <c r="O17" s="43">
        <v>2641.47</v>
      </c>
      <c r="P17" s="42">
        <v>1E-4</v>
      </c>
      <c r="Q17" s="42">
        <v>4.1300000000000003E-2</v>
      </c>
      <c r="R17" s="42">
        <v>0.01</v>
      </c>
      <c r="S17" s="40" t="s">
        <v>6</v>
      </c>
    </row>
    <row r="18" spans="2:19" x14ac:dyDescent="0.35">
      <c r="B18" s="40" t="s">
        <v>127</v>
      </c>
      <c r="C18" s="41">
        <v>9590431</v>
      </c>
      <c r="D18" s="40" t="s">
        <v>121</v>
      </c>
      <c r="E18" s="40" t="s">
        <v>122</v>
      </c>
      <c r="F18" s="40" t="s">
        <v>123</v>
      </c>
      <c r="G18" s="40" t="s">
        <v>6</v>
      </c>
      <c r="H18" s="43">
        <v>2.48</v>
      </c>
      <c r="I18" s="40" t="s">
        <v>84</v>
      </c>
      <c r="J18" s="42">
        <v>0.04</v>
      </c>
      <c r="K18" s="42">
        <v>-2.4500000000000001E-2</v>
      </c>
      <c r="L18" s="43">
        <v>6712691</v>
      </c>
      <c r="M18" s="43">
        <v>150.76</v>
      </c>
      <c r="N18" s="43">
        <v>0</v>
      </c>
      <c r="O18" s="43">
        <v>10120.049999999999</v>
      </c>
      <c r="P18" s="42">
        <v>5.0000000000000001E-4</v>
      </c>
      <c r="Q18" s="42">
        <v>0.1583</v>
      </c>
      <c r="R18" s="42">
        <v>3.85E-2</v>
      </c>
      <c r="S18" s="40" t="s">
        <v>6</v>
      </c>
    </row>
    <row r="19" spans="2:19" x14ac:dyDescent="0.35">
      <c r="B19" s="1" t="s">
        <v>128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3.75</v>
      </c>
      <c r="I19" s="1" t="s">
        <v>6</v>
      </c>
      <c r="J19" s="38">
        <v>2.7799999999999998E-2</v>
      </c>
      <c r="K19" s="38">
        <v>3.5000000000000001E-3</v>
      </c>
      <c r="L19" s="39">
        <v>29088603</v>
      </c>
      <c r="M19" s="1" t="s">
        <v>6</v>
      </c>
      <c r="N19" s="39">
        <v>0</v>
      </c>
      <c r="O19" s="39">
        <v>32330.16</v>
      </c>
      <c r="P19" s="1" t="s">
        <v>6</v>
      </c>
      <c r="Q19" s="38">
        <v>0.50590000000000002</v>
      </c>
      <c r="R19" s="38">
        <v>0.1229</v>
      </c>
      <c r="S19" s="1" t="s">
        <v>6</v>
      </c>
    </row>
    <row r="20" spans="2:19" x14ac:dyDescent="0.35">
      <c r="B20" s="40" t="s">
        <v>129</v>
      </c>
      <c r="C20" s="41">
        <v>1167105</v>
      </c>
      <c r="D20" s="40" t="s">
        <v>121</v>
      </c>
      <c r="E20" s="40" t="s">
        <v>122</v>
      </c>
      <c r="F20" s="40" t="s">
        <v>123</v>
      </c>
      <c r="G20" s="40" t="s">
        <v>6</v>
      </c>
      <c r="H20" s="43">
        <v>1.58</v>
      </c>
      <c r="I20" s="40" t="s">
        <v>84</v>
      </c>
      <c r="J20" s="42">
        <v>1.5E-3</v>
      </c>
      <c r="K20" s="42">
        <v>2.0000000000000001E-4</v>
      </c>
      <c r="L20" s="43">
        <v>7124849</v>
      </c>
      <c r="M20" s="43">
        <v>100.27</v>
      </c>
      <c r="N20" s="43">
        <v>0</v>
      </c>
      <c r="O20" s="43">
        <v>7144.09</v>
      </c>
      <c r="P20" s="42">
        <v>4.0000000000000002E-4</v>
      </c>
      <c r="Q20" s="42">
        <v>0.1118</v>
      </c>
      <c r="R20" s="42">
        <v>2.7199999999999998E-2</v>
      </c>
      <c r="S20" s="40" t="s">
        <v>6</v>
      </c>
    </row>
    <row r="21" spans="2:19" x14ac:dyDescent="0.35">
      <c r="B21" s="40" t="s">
        <v>130</v>
      </c>
      <c r="C21" s="41">
        <v>1158104</v>
      </c>
      <c r="D21" s="40" t="s">
        <v>121</v>
      </c>
      <c r="E21" s="40" t="s">
        <v>122</v>
      </c>
      <c r="F21" s="40" t="s">
        <v>123</v>
      </c>
      <c r="G21" s="40" t="s">
        <v>6</v>
      </c>
      <c r="H21" s="43">
        <v>0.57999999999999996</v>
      </c>
      <c r="I21" s="40" t="s">
        <v>84</v>
      </c>
      <c r="J21" s="42">
        <v>7.4999999999999997E-3</v>
      </c>
      <c r="K21" s="42">
        <v>-2.9999999999999997E-4</v>
      </c>
      <c r="L21" s="43">
        <v>5603113</v>
      </c>
      <c r="M21" s="43">
        <v>100.77</v>
      </c>
      <c r="N21" s="43">
        <v>0</v>
      </c>
      <c r="O21" s="43">
        <v>5646.26</v>
      </c>
      <c r="P21" s="42">
        <v>4.0000000000000002E-4</v>
      </c>
      <c r="Q21" s="42">
        <v>8.8300000000000003E-2</v>
      </c>
      <c r="R21" s="42">
        <v>2.1499999999999998E-2</v>
      </c>
      <c r="S21" s="40" t="s">
        <v>6</v>
      </c>
    </row>
    <row r="22" spans="2:19" x14ac:dyDescent="0.35">
      <c r="B22" s="40" t="s">
        <v>131</v>
      </c>
      <c r="C22" s="41">
        <v>1141225</v>
      </c>
      <c r="D22" s="40" t="s">
        <v>121</v>
      </c>
      <c r="E22" s="40" t="s">
        <v>122</v>
      </c>
      <c r="F22" s="40" t="s">
        <v>123</v>
      </c>
      <c r="G22" s="40" t="s">
        <v>6</v>
      </c>
      <c r="H22" s="43">
        <v>0.92</v>
      </c>
      <c r="I22" s="40" t="s">
        <v>84</v>
      </c>
      <c r="J22" s="42">
        <v>1.2500000000000001E-2</v>
      </c>
      <c r="K22" s="42">
        <v>4.0000000000000002E-4</v>
      </c>
      <c r="L22" s="43">
        <v>311746</v>
      </c>
      <c r="M22" s="43">
        <v>101.21</v>
      </c>
      <c r="N22" s="43">
        <v>0</v>
      </c>
      <c r="O22" s="43">
        <v>315.52</v>
      </c>
      <c r="P22" s="42">
        <v>0</v>
      </c>
      <c r="Q22" s="42">
        <v>4.8999999999999998E-3</v>
      </c>
      <c r="R22" s="42">
        <v>1.1999999999999999E-3</v>
      </c>
      <c r="S22" s="40" t="s">
        <v>6</v>
      </c>
    </row>
    <row r="23" spans="2:19" x14ac:dyDescent="0.35">
      <c r="B23" s="40" t="s">
        <v>132</v>
      </c>
      <c r="C23" s="41">
        <v>1140193</v>
      </c>
      <c r="D23" s="40" t="s">
        <v>121</v>
      </c>
      <c r="E23" s="40" t="s">
        <v>122</v>
      </c>
      <c r="F23" s="40" t="s">
        <v>123</v>
      </c>
      <c r="G23" s="40" t="s">
        <v>6</v>
      </c>
      <c r="H23" s="43">
        <v>17.48</v>
      </c>
      <c r="I23" s="40" t="s">
        <v>84</v>
      </c>
      <c r="J23" s="42">
        <v>3.7499999999999999E-2</v>
      </c>
      <c r="K23" s="42">
        <v>2.24E-2</v>
      </c>
      <c r="L23" s="43">
        <v>1961023</v>
      </c>
      <c r="M23" s="43">
        <v>131.78</v>
      </c>
      <c r="N23" s="43">
        <v>0</v>
      </c>
      <c r="O23" s="43">
        <v>2584.2399999999998</v>
      </c>
      <c r="P23" s="42">
        <v>1E-4</v>
      </c>
      <c r="Q23" s="42">
        <v>4.0399999999999998E-2</v>
      </c>
      <c r="R23" s="42">
        <v>9.7999999999999997E-3</v>
      </c>
      <c r="S23" s="40" t="s">
        <v>6</v>
      </c>
    </row>
    <row r="24" spans="2:19" x14ac:dyDescent="0.35">
      <c r="B24" s="40" t="s">
        <v>133</v>
      </c>
      <c r="C24" s="41">
        <v>1130848</v>
      </c>
      <c r="D24" s="40" t="s">
        <v>121</v>
      </c>
      <c r="E24" s="40" t="s">
        <v>122</v>
      </c>
      <c r="F24" s="40" t="s">
        <v>123</v>
      </c>
      <c r="G24" s="40" t="s">
        <v>6</v>
      </c>
      <c r="H24" s="43">
        <v>2.15</v>
      </c>
      <c r="I24" s="40" t="s">
        <v>84</v>
      </c>
      <c r="J24" s="42">
        <v>3.7499999999999999E-2</v>
      </c>
      <c r="K24" s="42">
        <v>6.9999999999999999E-4</v>
      </c>
      <c r="L24" s="43">
        <v>10209453</v>
      </c>
      <c r="M24" s="43">
        <v>111.1</v>
      </c>
      <c r="N24" s="43">
        <v>0</v>
      </c>
      <c r="O24" s="43">
        <v>11342.7</v>
      </c>
      <c r="P24" s="42">
        <v>5.0000000000000001E-4</v>
      </c>
      <c r="Q24" s="42">
        <v>0.17749999999999999</v>
      </c>
      <c r="R24" s="42">
        <v>4.3099999999999999E-2</v>
      </c>
      <c r="S24" s="40" t="s">
        <v>6</v>
      </c>
    </row>
    <row r="25" spans="2:19" x14ac:dyDescent="0.35">
      <c r="B25" s="40" t="s">
        <v>134</v>
      </c>
      <c r="C25" s="41">
        <v>1099456</v>
      </c>
      <c r="D25" s="40" t="s">
        <v>121</v>
      </c>
      <c r="E25" s="40" t="s">
        <v>122</v>
      </c>
      <c r="F25" s="40" t="s">
        <v>123</v>
      </c>
      <c r="G25" s="40" t="s">
        <v>6</v>
      </c>
      <c r="H25" s="43">
        <v>4.3499999999999996</v>
      </c>
      <c r="I25" s="40" t="s">
        <v>84</v>
      </c>
      <c r="J25" s="42">
        <v>6.25E-2</v>
      </c>
      <c r="K25" s="42">
        <v>4.8999999999999998E-3</v>
      </c>
      <c r="L25" s="43">
        <v>3000000</v>
      </c>
      <c r="M25" s="43">
        <v>128.5</v>
      </c>
      <c r="N25" s="43">
        <v>0</v>
      </c>
      <c r="O25" s="43">
        <v>3855</v>
      </c>
      <c r="P25" s="42">
        <v>2.0000000000000001E-4</v>
      </c>
      <c r="Q25" s="42">
        <v>6.0299999999999999E-2</v>
      </c>
      <c r="R25" s="42">
        <v>1.47E-2</v>
      </c>
      <c r="S25" s="40" t="s">
        <v>6</v>
      </c>
    </row>
    <row r="26" spans="2:19" x14ac:dyDescent="0.35">
      <c r="B26" s="40" t="s">
        <v>135</v>
      </c>
      <c r="C26" s="41">
        <v>1125400</v>
      </c>
      <c r="D26" s="40" t="s">
        <v>121</v>
      </c>
      <c r="E26" s="40" t="s">
        <v>122</v>
      </c>
      <c r="F26" s="40" t="s">
        <v>123</v>
      </c>
      <c r="G26" s="40" t="s">
        <v>6</v>
      </c>
      <c r="H26" s="43">
        <v>13.84</v>
      </c>
      <c r="I26" s="40" t="s">
        <v>84</v>
      </c>
      <c r="J26" s="42">
        <v>5.5E-2</v>
      </c>
      <c r="K26" s="42">
        <v>1.9199999999999998E-2</v>
      </c>
      <c r="L26" s="43">
        <v>878419</v>
      </c>
      <c r="M26" s="43">
        <v>164.2</v>
      </c>
      <c r="N26" s="43">
        <v>0</v>
      </c>
      <c r="O26" s="43">
        <v>1442.36</v>
      </c>
      <c r="P26" s="42">
        <v>0</v>
      </c>
      <c r="Q26" s="42">
        <v>2.2599999999999999E-2</v>
      </c>
      <c r="R26" s="42">
        <v>5.4999999999999997E-3</v>
      </c>
      <c r="S26" s="40" t="s">
        <v>6</v>
      </c>
    </row>
    <row r="27" spans="2:19" x14ac:dyDescent="0.35">
      <c r="B27" s="1" t="s">
        <v>136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39">
        <v>0</v>
      </c>
      <c r="I27" s="1" t="s">
        <v>6</v>
      </c>
      <c r="J27" s="38">
        <v>0</v>
      </c>
      <c r="K27" s="38">
        <v>0</v>
      </c>
      <c r="L27" s="39">
        <v>0</v>
      </c>
      <c r="M27" s="1" t="s">
        <v>6</v>
      </c>
      <c r="N27" s="39">
        <v>0</v>
      </c>
      <c r="O27" s="39">
        <v>0</v>
      </c>
      <c r="P27" s="1" t="s">
        <v>6</v>
      </c>
      <c r="Q27" s="38">
        <v>0</v>
      </c>
      <c r="R27" s="38">
        <v>0</v>
      </c>
      <c r="S27" s="1" t="s">
        <v>6</v>
      </c>
    </row>
    <row r="28" spans="2:19" x14ac:dyDescent="0.35">
      <c r="B28" s="1" t="s">
        <v>96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39">
        <v>0</v>
      </c>
      <c r="I28" s="1" t="s">
        <v>6</v>
      </c>
      <c r="J28" s="38">
        <v>0</v>
      </c>
      <c r="K28" s="38">
        <v>0</v>
      </c>
      <c r="L28" s="39">
        <v>0</v>
      </c>
      <c r="M28" s="1" t="s">
        <v>6</v>
      </c>
      <c r="N28" s="39">
        <v>0</v>
      </c>
      <c r="O28" s="39">
        <v>0</v>
      </c>
      <c r="P28" s="1" t="s">
        <v>6</v>
      </c>
      <c r="Q28" s="38">
        <v>0</v>
      </c>
      <c r="R28" s="38">
        <v>0</v>
      </c>
      <c r="S28" s="1" t="s">
        <v>6</v>
      </c>
    </row>
    <row r="29" spans="2:19" x14ac:dyDescent="0.35">
      <c r="B29" s="1" t="s">
        <v>137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39">
        <v>0</v>
      </c>
      <c r="I29" s="1" t="s">
        <v>6</v>
      </c>
      <c r="J29" s="38">
        <v>0</v>
      </c>
      <c r="K29" s="38">
        <v>0</v>
      </c>
      <c r="L29" s="39">
        <v>0</v>
      </c>
      <c r="M29" s="1" t="s">
        <v>6</v>
      </c>
      <c r="N29" s="39">
        <v>0</v>
      </c>
      <c r="O29" s="39">
        <v>0</v>
      </c>
      <c r="P29" s="1" t="s">
        <v>6</v>
      </c>
      <c r="Q29" s="38">
        <v>0</v>
      </c>
      <c r="R29" s="38">
        <v>0</v>
      </c>
      <c r="S29" s="1" t="s">
        <v>6</v>
      </c>
    </row>
    <row r="30" spans="2:19" x14ac:dyDescent="0.35">
      <c r="B30" s="1" t="s">
        <v>138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39">
        <v>0</v>
      </c>
      <c r="I30" s="1" t="s">
        <v>6</v>
      </c>
      <c r="J30" s="38">
        <v>0</v>
      </c>
      <c r="K30" s="38">
        <v>0</v>
      </c>
      <c r="L30" s="39">
        <v>0</v>
      </c>
      <c r="M30" s="1" t="s">
        <v>6</v>
      </c>
      <c r="N30" s="39">
        <v>0</v>
      </c>
      <c r="O30" s="39">
        <v>0</v>
      </c>
      <c r="P30" s="1" t="s">
        <v>6</v>
      </c>
      <c r="Q30" s="38">
        <v>0</v>
      </c>
      <c r="R30" s="38">
        <v>0</v>
      </c>
      <c r="S30" s="1" t="s">
        <v>6</v>
      </c>
    </row>
    <row r="31" spans="2:19" x14ac:dyDescent="0.35">
      <c r="B31" s="36" t="s">
        <v>98</v>
      </c>
    </row>
    <row r="32" spans="2:19" x14ac:dyDescent="0.35">
      <c r="B32" s="36" t="s">
        <v>139</v>
      </c>
    </row>
    <row r="33" spans="2:19" x14ac:dyDescent="0.35">
      <c r="B33" s="64" t="s">
        <v>56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</sheetData>
  <mergeCells count="1">
    <mergeCell ref="B33:S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rightToLeft="1" workbookViewId="0">
      <selection activeCell="K7" sqref="K7"/>
    </sheetView>
  </sheetViews>
  <sheetFormatPr defaultRowHeight="14.15" x14ac:dyDescent="0.35"/>
  <cols>
    <col min="1" max="1" width="3" customWidth="1"/>
    <col min="2" max="2" width="34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35">
      <c r="B1" s="37" t="s">
        <v>0</v>
      </c>
      <c r="C1" s="37" t="s">
        <v>1</v>
      </c>
    </row>
    <row r="2" spans="2:16" x14ac:dyDescent="0.35">
      <c r="B2" s="37" t="s">
        <v>2</v>
      </c>
      <c r="C2" s="37" t="s">
        <v>3</v>
      </c>
    </row>
    <row r="3" spans="2:16" x14ac:dyDescent="0.35">
      <c r="B3" s="37" t="s">
        <v>4</v>
      </c>
      <c r="C3" s="37" t="s">
        <v>5</v>
      </c>
    </row>
    <row r="4" spans="2:16" x14ac:dyDescent="0.35">
      <c r="B4" s="37" t="s">
        <v>6</v>
      </c>
      <c r="C4" s="37" t="s">
        <v>6</v>
      </c>
    </row>
    <row r="5" spans="2:16" x14ac:dyDescent="0.35">
      <c r="B5" s="37" t="s">
        <v>6</v>
      </c>
      <c r="C5" s="37" t="s">
        <v>6</v>
      </c>
    </row>
    <row r="6" spans="2:16" x14ac:dyDescent="0.35">
      <c r="B6" s="3" t="s">
        <v>560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35">
      <c r="B7" s="1" t="s">
        <v>58</v>
      </c>
      <c r="C7" s="1" t="s">
        <v>59</v>
      </c>
      <c r="D7" s="1" t="s">
        <v>142</v>
      </c>
      <c r="E7" s="1" t="s">
        <v>61</v>
      </c>
      <c r="F7" s="1" t="s">
        <v>62</v>
      </c>
      <c r="G7" s="1" t="s">
        <v>102</v>
      </c>
      <c r="H7" s="1" t="s">
        <v>103</v>
      </c>
      <c r="I7" s="1" t="s">
        <v>63</v>
      </c>
      <c r="J7" s="1" t="s">
        <v>64</v>
      </c>
      <c r="K7" s="1" t="s">
        <v>552</v>
      </c>
      <c r="L7" s="1" t="s">
        <v>104</v>
      </c>
      <c r="M7" s="1" t="s">
        <v>553</v>
      </c>
      <c r="N7" s="1" t="s">
        <v>107</v>
      </c>
      <c r="O7" s="1" t="s">
        <v>67</v>
      </c>
      <c r="P7" s="1" t="s">
        <v>108</v>
      </c>
    </row>
    <row r="8" spans="2:16" x14ac:dyDescent="0.3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153</v>
      </c>
      <c r="H8" s="1" t="s">
        <v>109</v>
      </c>
      <c r="I8" s="1" t="s">
        <v>6</v>
      </c>
      <c r="J8" s="1" t="s">
        <v>11</v>
      </c>
      <c r="K8" s="1" t="s">
        <v>11</v>
      </c>
      <c r="L8" s="1" t="s">
        <v>154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2:16" x14ac:dyDescent="0.35"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112</v>
      </c>
      <c r="N9" s="1" t="s">
        <v>113</v>
      </c>
      <c r="O9" s="1" t="s">
        <v>114</v>
      </c>
      <c r="P9" s="1" t="s">
        <v>115</v>
      </c>
    </row>
    <row r="10" spans="2:16" x14ac:dyDescent="0.35">
      <c r="B10" s="1" t="s">
        <v>561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</row>
    <row r="11" spans="2:16" x14ac:dyDescent="0.35">
      <c r="B11" s="1" t="s">
        <v>559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</row>
    <row r="12" spans="2:16" x14ac:dyDescent="0.35">
      <c r="B12" s="1" t="s">
        <v>147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</row>
    <row r="13" spans="2:16" x14ac:dyDescent="0.35">
      <c r="B13" s="1" t="s">
        <v>128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</row>
    <row r="14" spans="2:16" x14ac:dyDescent="0.35">
      <c r="B14" s="1" t="s">
        <v>526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</row>
    <row r="15" spans="2:16" x14ac:dyDescent="0.35">
      <c r="B15" s="1" t="s">
        <v>351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</row>
    <row r="16" spans="2:16" x14ac:dyDescent="0.35">
      <c r="B16" s="1" t="s">
        <v>556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</row>
    <row r="17" spans="2:16" x14ac:dyDescent="0.35">
      <c r="B17" s="1" t="s">
        <v>150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2:16" x14ac:dyDescent="0.35">
      <c r="B18" s="1" t="s">
        <v>562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2:16" x14ac:dyDescent="0.35">
      <c r="B19" s="91" t="s">
        <v>56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</row>
  </sheetData>
  <mergeCells count="1">
    <mergeCell ref="B19:P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rightToLeft="1" workbookViewId="0"/>
  </sheetViews>
  <sheetFormatPr defaultRowHeight="14.15" x14ac:dyDescent="0.35"/>
  <cols>
    <col min="1" max="1" width="3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35">
      <c r="B1" s="37" t="s">
        <v>0</v>
      </c>
      <c r="C1" s="37" t="s">
        <v>1</v>
      </c>
    </row>
    <row r="2" spans="2:22" x14ac:dyDescent="0.35">
      <c r="B2" s="37" t="s">
        <v>2</v>
      </c>
      <c r="C2" s="37" t="s">
        <v>3</v>
      </c>
    </row>
    <row r="3" spans="2:22" x14ac:dyDescent="0.35">
      <c r="B3" s="37" t="s">
        <v>4</v>
      </c>
      <c r="C3" s="37" t="s">
        <v>5</v>
      </c>
    </row>
    <row r="4" spans="2:22" x14ac:dyDescent="0.35">
      <c r="B4" s="37" t="s">
        <v>6</v>
      </c>
      <c r="C4" s="37" t="s">
        <v>6</v>
      </c>
    </row>
    <row r="5" spans="2:22" x14ac:dyDescent="0.35">
      <c r="B5" s="37" t="s">
        <v>6</v>
      </c>
      <c r="C5" s="37" t="s">
        <v>6</v>
      </c>
    </row>
    <row r="6" spans="2:22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35">
      <c r="B7" s="3" t="s">
        <v>140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35">
      <c r="B8" s="1" t="s">
        <v>58</v>
      </c>
      <c r="C8" s="1" t="s">
        <v>59</v>
      </c>
      <c r="D8" s="1" t="s">
        <v>101</v>
      </c>
      <c r="E8" s="1" t="s">
        <v>141</v>
      </c>
      <c r="F8" s="1" t="s">
        <v>60</v>
      </c>
      <c r="G8" s="1" t="s">
        <v>142</v>
      </c>
      <c r="H8" s="1" t="s">
        <v>61</v>
      </c>
      <c r="I8" s="1" t="s">
        <v>62</v>
      </c>
      <c r="J8" s="1" t="s">
        <v>102</v>
      </c>
      <c r="K8" s="1" t="s">
        <v>103</v>
      </c>
      <c r="L8" s="1" t="s">
        <v>63</v>
      </c>
      <c r="M8" s="1" t="s">
        <v>64</v>
      </c>
      <c r="N8" s="1" t="s">
        <v>65</v>
      </c>
      <c r="O8" s="1" t="s">
        <v>104</v>
      </c>
      <c r="P8" s="1" t="s">
        <v>105</v>
      </c>
      <c r="Q8" s="1" t="s">
        <v>106</v>
      </c>
      <c r="R8" s="1" t="s">
        <v>66</v>
      </c>
      <c r="S8" s="1" t="s">
        <v>107</v>
      </c>
      <c r="T8" s="1" t="s">
        <v>67</v>
      </c>
      <c r="U8" s="1" t="s">
        <v>108</v>
      </c>
      <c r="V8" s="1" t="s">
        <v>6</v>
      </c>
    </row>
    <row r="9" spans="2:22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109</v>
      </c>
      <c r="L9" s="1" t="s">
        <v>6</v>
      </c>
      <c r="M9" s="1" t="s">
        <v>11</v>
      </c>
      <c r="N9" s="1" t="s">
        <v>11</v>
      </c>
      <c r="O9" s="1" t="s">
        <v>110</v>
      </c>
      <c r="P9" s="1" t="s">
        <v>111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143</v>
      </c>
      <c r="T10" s="1" t="s">
        <v>144</v>
      </c>
      <c r="U10" s="1" t="s">
        <v>145</v>
      </c>
      <c r="V10" s="1" t="s">
        <v>6</v>
      </c>
    </row>
    <row r="11" spans="2:22" x14ac:dyDescent="0.35">
      <c r="B11" s="1" t="s">
        <v>146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</row>
    <row r="12" spans="2:22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</row>
    <row r="13" spans="2:22" x14ac:dyDescent="0.35">
      <c r="B13" s="1" t="s">
        <v>147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</row>
    <row r="14" spans="2:22" x14ac:dyDescent="0.35">
      <c r="B14" s="1" t="s">
        <v>128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</row>
    <row r="15" spans="2:22" x14ac:dyDescent="0.35">
      <c r="B15" s="1" t="s">
        <v>148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</row>
    <row r="16" spans="2:22" x14ac:dyDescent="0.35">
      <c r="B16" s="1" t="s">
        <v>149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</row>
    <row r="17" spans="2:22" x14ac:dyDescent="0.35">
      <c r="B17" s="1" t="s">
        <v>150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</row>
    <row r="18" spans="2:22" x14ac:dyDescent="0.35">
      <c r="B18" s="1" t="s">
        <v>151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</row>
    <row r="19" spans="2:22" x14ac:dyDescent="0.35">
      <c r="B19" s="36" t="s">
        <v>98</v>
      </c>
    </row>
    <row r="20" spans="2:22" x14ac:dyDescent="0.35">
      <c r="B20" s="36" t="s">
        <v>139</v>
      </c>
    </row>
    <row r="21" spans="2:22" x14ac:dyDescent="0.35">
      <c r="B21" s="65" t="s">
        <v>56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</sheetData>
  <mergeCells count="1">
    <mergeCell ref="B21:V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rightToLeft="1" workbookViewId="0">
      <selection sqref="A1:A1048576"/>
    </sheetView>
  </sheetViews>
  <sheetFormatPr defaultRowHeight="14.15" x14ac:dyDescent="0.35"/>
  <cols>
    <col min="1" max="1" width="8.140625" customWidth="1"/>
    <col min="2" max="2" width="34" customWidth="1"/>
    <col min="3" max="3" width="14" customWidth="1"/>
    <col min="4" max="5" width="11" customWidth="1"/>
    <col min="6" max="6" width="12" customWidth="1"/>
    <col min="7" max="7" width="28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35">
      <c r="B1" s="37" t="s">
        <v>0</v>
      </c>
      <c r="C1" s="37" t="s">
        <v>1</v>
      </c>
    </row>
    <row r="2" spans="1:22" x14ac:dyDescent="0.35">
      <c r="B2" s="37" t="s">
        <v>2</v>
      </c>
      <c r="C2" s="37" t="s">
        <v>3</v>
      </c>
    </row>
    <row r="3" spans="1:22" x14ac:dyDescent="0.35">
      <c r="B3" s="37" t="s">
        <v>4</v>
      </c>
      <c r="C3" s="37" t="s">
        <v>5</v>
      </c>
    </row>
    <row r="4" spans="1:22" x14ac:dyDescent="0.35">
      <c r="B4" s="37" t="s">
        <v>6</v>
      </c>
      <c r="C4" s="37" t="s">
        <v>6</v>
      </c>
    </row>
    <row r="5" spans="1:22" x14ac:dyDescent="0.35">
      <c r="B5" s="37" t="s">
        <v>6</v>
      </c>
      <c r="C5" s="37" t="s">
        <v>6</v>
      </c>
    </row>
    <row r="6" spans="1:22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35">
      <c r="B7" s="3" t="s">
        <v>152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35">
      <c r="B8" s="1" t="s">
        <v>58</v>
      </c>
      <c r="C8" s="1" t="s">
        <v>59</v>
      </c>
      <c r="D8" s="1" t="s">
        <v>101</v>
      </c>
      <c r="E8" s="1" t="s">
        <v>141</v>
      </c>
      <c r="F8" s="1" t="s">
        <v>60</v>
      </c>
      <c r="G8" s="1" t="s">
        <v>142</v>
      </c>
      <c r="H8" s="1" t="s">
        <v>61</v>
      </c>
      <c r="I8" s="1" t="s">
        <v>62</v>
      </c>
      <c r="J8" s="1" t="s">
        <v>102</v>
      </c>
      <c r="K8" s="1" t="s">
        <v>103</v>
      </c>
      <c r="L8" s="1" t="s">
        <v>63</v>
      </c>
      <c r="M8" s="1" t="s">
        <v>64</v>
      </c>
      <c r="N8" s="1" t="s">
        <v>65</v>
      </c>
      <c r="O8" s="1" t="s">
        <v>104</v>
      </c>
      <c r="P8" s="1" t="s">
        <v>105</v>
      </c>
      <c r="Q8" s="1" t="s">
        <v>106</v>
      </c>
      <c r="R8" s="1" t="s">
        <v>66</v>
      </c>
      <c r="S8" s="1" t="s">
        <v>107</v>
      </c>
      <c r="T8" s="1" t="s">
        <v>67</v>
      </c>
      <c r="U8" s="1" t="s">
        <v>108</v>
      </c>
      <c r="V8" s="1" t="s">
        <v>6</v>
      </c>
    </row>
    <row r="9" spans="1:22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153</v>
      </c>
      <c r="K9" s="1" t="s">
        <v>109</v>
      </c>
      <c r="L9" s="1" t="s">
        <v>6</v>
      </c>
      <c r="M9" s="1" t="s">
        <v>11</v>
      </c>
      <c r="N9" s="1" t="s">
        <v>11</v>
      </c>
      <c r="O9" s="1" t="s">
        <v>154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143</v>
      </c>
      <c r="T10" s="1" t="s">
        <v>144</v>
      </c>
      <c r="U10" s="1" t="s">
        <v>145</v>
      </c>
      <c r="V10" s="1" t="s">
        <v>6</v>
      </c>
    </row>
    <row r="11" spans="1:22" x14ac:dyDescent="0.35">
      <c r="B11" s="1" t="s">
        <v>155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2.78</v>
      </c>
      <c r="L11" s="1" t="s">
        <v>6</v>
      </c>
      <c r="M11" s="38">
        <v>2.6700000000000002E-2</v>
      </c>
      <c r="N11" s="38">
        <v>8.9999999999999998E-4</v>
      </c>
      <c r="O11" s="39">
        <v>22906125.43</v>
      </c>
      <c r="P11" s="1" t="s">
        <v>6</v>
      </c>
      <c r="Q11" s="39">
        <v>114.37</v>
      </c>
      <c r="R11" s="39">
        <v>26381.96</v>
      </c>
      <c r="S11" s="1" t="s">
        <v>6</v>
      </c>
      <c r="T11" s="38">
        <v>1</v>
      </c>
      <c r="U11" s="38">
        <v>0.1003</v>
      </c>
      <c r="V11" s="1" t="s">
        <v>6</v>
      </c>
    </row>
    <row r="12" spans="1:22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2.78</v>
      </c>
      <c r="L12" s="1" t="s">
        <v>6</v>
      </c>
      <c r="M12" s="38">
        <v>2.64E-2</v>
      </c>
      <c r="N12" s="38">
        <v>5.0000000000000001E-4</v>
      </c>
      <c r="O12" s="39">
        <v>22832125.43</v>
      </c>
      <c r="P12" s="1" t="s">
        <v>6</v>
      </c>
      <c r="Q12" s="39">
        <v>114.37</v>
      </c>
      <c r="R12" s="39">
        <v>26131.23</v>
      </c>
      <c r="S12" s="1" t="s">
        <v>6</v>
      </c>
      <c r="T12" s="38">
        <v>0.99050000000000005</v>
      </c>
      <c r="U12" s="38">
        <v>9.9299999999999999E-2</v>
      </c>
      <c r="V12" s="1" t="s">
        <v>6</v>
      </c>
    </row>
    <row r="13" spans="1:22" x14ac:dyDescent="0.35">
      <c r="B13" s="1" t="s">
        <v>147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2.94</v>
      </c>
      <c r="L13" s="1" t="s">
        <v>6</v>
      </c>
      <c r="M13" s="38">
        <v>2.35E-2</v>
      </c>
      <c r="N13" s="38">
        <v>-1.9E-3</v>
      </c>
      <c r="O13" s="39">
        <v>16875728.969999999</v>
      </c>
      <c r="P13" s="1" t="s">
        <v>6</v>
      </c>
      <c r="Q13" s="39">
        <v>104.91</v>
      </c>
      <c r="R13" s="39">
        <v>19869.599999999999</v>
      </c>
      <c r="S13" s="1" t="s">
        <v>6</v>
      </c>
      <c r="T13" s="38">
        <v>0.75309999999999999</v>
      </c>
      <c r="U13" s="38">
        <v>7.5499999999999998E-2</v>
      </c>
      <c r="V13" s="1" t="s">
        <v>6</v>
      </c>
    </row>
    <row r="14" spans="1:22" x14ac:dyDescent="0.35">
      <c r="B14" s="40" t="s">
        <v>156</v>
      </c>
      <c r="C14" s="41">
        <v>6040505</v>
      </c>
      <c r="D14" s="40" t="s">
        <v>121</v>
      </c>
      <c r="E14" s="40" t="s">
        <v>157</v>
      </c>
      <c r="F14" s="41">
        <v>520018078</v>
      </c>
      <c r="G14" s="40" t="s">
        <v>158</v>
      </c>
      <c r="H14" s="40" t="s">
        <v>159</v>
      </c>
      <c r="I14" s="40" t="s">
        <v>160</v>
      </c>
      <c r="J14" s="40" t="s">
        <v>6</v>
      </c>
      <c r="K14" s="43">
        <v>1.67</v>
      </c>
      <c r="L14" s="40" t="s">
        <v>84</v>
      </c>
      <c r="M14" s="42">
        <v>0.01</v>
      </c>
      <c r="N14" s="42">
        <v>-1.9599999999999999E-2</v>
      </c>
      <c r="O14" s="43">
        <v>596000</v>
      </c>
      <c r="P14" s="43">
        <v>107.74</v>
      </c>
      <c r="Q14" s="43">
        <v>0</v>
      </c>
      <c r="R14" s="43">
        <v>642.13</v>
      </c>
      <c r="S14" s="42">
        <v>2.9999999999999997E-4</v>
      </c>
      <c r="T14" s="42">
        <v>2.4299999999999999E-2</v>
      </c>
      <c r="U14" s="42">
        <v>2.3999999999999998E-3</v>
      </c>
      <c r="V14" s="40" t="s">
        <v>6</v>
      </c>
    </row>
    <row r="15" spans="1:22" x14ac:dyDescent="0.35">
      <c r="A15" s="53"/>
      <c r="B15" s="40" t="s">
        <v>161</v>
      </c>
      <c r="C15" s="41">
        <v>6040372</v>
      </c>
      <c r="D15" s="40" t="s">
        <v>121</v>
      </c>
      <c r="E15" s="40" t="s">
        <v>157</v>
      </c>
      <c r="F15" s="41">
        <v>520018078</v>
      </c>
      <c r="G15" s="40" t="s">
        <v>158</v>
      </c>
      <c r="H15" s="40" t="s">
        <v>162</v>
      </c>
      <c r="I15" s="40" t="s">
        <v>83</v>
      </c>
      <c r="J15" s="40" t="s">
        <v>6</v>
      </c>
      <c r="K15" s="43">
        <v>3.47</v>
      </c>
      <c r="L15" s="40" t="s">
        <v>84</v>
      </c>
      <c r="M15" s="42">
        <v>8.3000000000000001E-3</v>
      </c>
      <c r="N15" s="42">
        <v>-1.61E-2</v>
      </c>
      <c r="O15" s="43">
        <v>1109551</v>
      </c>
      <c r="P15" s="43">
        <v>111.93</v>
      </c>
      <c r="Q15" s="43">
        <v>0</v>
      </c>
      <c r="R15" s="43">
        <v>1241.92</v>
      </c>
      <c r="S15" s="42">
        <v>8.9999999999999998E-4</v>
      </c>
      <c r="T15" s="42">
        <v>4.7100000000000003E-2</v>
      </c>
      <c r="U15" s="42">
        <v>4.7000000000000002E-3</v>
      </c>
      <c r="V15" s="40" t="s">
        <v>6</v>
      </c>
    </row>
    <row r="16" spans="1:22" x14ac:dyDescent="0.35">
      <c r="A16" s="53"/>
      <c r="B16" s="40" t="s">
        <v>163</v>
      </c>
      <c r="C16" s="41">
        <v>2310324</v>
      </c>
      <c r="D16" s="40" t="s">
        <v>121</v>
      </c>
      <c r="E16" s="40" t="s">
        <v>157</v>
      </c>
      <c r="F16" s="41">
        <v>520032046</v>
      </c>
      <c r="G16" s="40" t="s">
        <v>158</v>
      </c>
      <c r="H16" s="40" t="s">
        <v>162</v>
      </c>
      <c r="I16" s="40" t="s">
        <v>83</v>
      </c>
      <c r="J16" s="40" t="s">
        <v>6</v>
      </c>
      <c r="K16" s="43">
        <v>1.83</v>
      </c>
      <c r="L16" s="40" t="s">
        <v>84</v>
      </c>
      <c r="M16" s="42">
        <v>1E-3</v>
      </c>
      <c r="N16" s="42">
        <v>-1.77E-2</v>
      </c>
      <c r="O16" s="43">
        <v>414000</v>
      </c>
      <c r="P16" s="43">
        <v>105.37</v>
      </c>
      <c r="Q16" s="43">
        <v>0</v>
      </c>
      <c r="R16" s="43">
        <v>436.23</v>
      </c>
      <c r="S16" s="42">
        <v>2.0000000000000001E-4</v>
      </c>
      <c r="T16" s="42">
        <v>1.6500000000000001E-2</v>
      </c>
      <c r="U16" s="42">
        <v>1.6999999999999999E-3</v>
      </c>
      <c r="V16" s="40" t="s">
        <v>6</v>
      </c>
    </row>
    <row r="17" spans="1:22" x14ac:dyDescent="0.35">
      <c r="A17" s="53"/>
      <c r="B17" s="40" t="s">
        <v>164</v>
      </c>
      <c r="C17" s="41">
        <v>2310209</v>
      </c>
      <c r="D17" s="40" t="s">
        <v>121</v>
      </c>
      <c r="E17" s="40" t="s">
        <v>157</v>
      </c>
      <c r="F17" s="41">
        <v>520032046</v>
      </c>
      <c r="G17" s="40" t="s">
        <v>158</v>
      </c>
      <c r="H17" s="40" t="s">
        <v>162</v>
      </c>
      <c r="I17" s="40" t="s">
        <v>83</v>
      </c>
      <c r="J17" s="40" t="s">
        <v>6</v>
      </c>
      <c r="K17" s="43">
        <v>0.73</v>
      </c>
      <c r="L17" s="40" t="s">
        <v>84</v>
      </c>
      <c r="M17" s="42">
        <v>9.9000000000000008E-3</v>
      </c>
      <c r="N17" s="42">
        <v>-1.5699999999999999E-2</v>
      </c>
      <c r="O17" s="43">
        <v>1313000</v>
      </c>
      <c r="P17" s="43">
        <v>105.56</v>
      </c>
      <c r="Q17" s="43">
        <v>0</v>
      </c>
      <c r="R17" s="43">
        <v>1386</v>
      </c>
      <c r="S17" s="42">
        <v>4.0000000000000002E-4</v>
      </c>
      <c r="T17" s="42">
        <v>5.2499999999999998E-2</v>
      </c>
      <c r="U17" s="42">
        <v>5.3E-3</v>
      </c>
      <c r="V17" s="40" t="s">
        <v>6</v>
      </c>
    </row>
    <row r="18" spans="1:22" x14ac:dyDescent="0.35">
      <c r="A18" s="53"/>
      <c r="B18" s="40" t="s">
        <v>165</v>
      </c>
      <c r="C18" s="41">
        <v>2310423</v>
      </c>
      <c r="D18" s="40" t="s">
        <v>121</v>
      </c>
      <c r="E18" s="40" t="s">
        <v>157</v>
      </c>
      <c r="F18" s="41">
        <v>520032046</v>
      </c>
      <c r="G18" s="40" t="s">
        <v>158</v>
      </c>
      <c r="H18" s="40" t="s">
        <v>159</v>
      </c>
      <c r="I18" s="40" t="s">
        <v>160</v>
      </c>
      <c r="J18" s="40" t="s">
        <v>6</v>
      </c>
      <c r="K18" s="43">
        <v>1.68</v>
      </c>
      <c r="L18" s="40" t="s">
        <v>84</v>
      </c>
      <c r="M18" s="42">
        <v>9.4999999999999998E-3</v>
      </c>
      <c r="N18" s="42">
        <v>-1.8800000000000001E-2</v>
      </c>
      <c r="O18" s="43">
        <v>328900.02</v>
      </c>
      <c r="P18" s="43">
        <v>109.06</v>
      </c>
      <c r="Q18" s="43">
        <v>0</v>
      </c>
      <c r="R18" s="43">
        <v>358.7</v>
      </c>
      <c r="S18" s="42">
        <v>5.0000000000000001E-4</v>
      </c>
      <c r="T18" s="42">
        <v>1.3599999999999999E-2</v>
      </c>
      <c r="U18" s="42">
        <v>1.4E-3</v>
      </c>
      <c r="V18" s="40" t="s">
        <v>6</v>
      </c>
    </row>
    <row r="19" spans="1:22" x14ac:dyDescent="0.35">
      <c r="A19" s="53"/>
      <c r="B19" s="40" t="s">
        <v>166</v>
      </c>
      <c r="C19" s="41">
        <v>2310449</v>
      </c>
      <c r="D19" s="40" t="s">
        <v>121</v>
      </c>
      <c r="E19" s="40" t="s">
        <v>157</v>
      </c>
      <c r="F19" s="41">
        <v>520032046</v>
      </c>
      <c r="G19" s="40" t="s">
        <v>158</v>
      </c>
      <c r="H19" s="40" t="s">
        <v>159</v>
      </c>
      <c r="I19" s="40" t="s">
        <v>160</v>
      </c>
      <c r="J19" s="40" t="s">
        <v>6</v>
      </c>
      <c r="K19" s="43">
        <v>2.23</v>
      </c>
      <c r="L19" s="40" t="s">
        <v>84</v>
      </c>
      <c r="M19" s="42">
        <v>0.01</v>
      </c>
      <c r="N19" s="42">
        <v>-1.8800000000000001E-2</v>
      </c>
      <c r="O19" s="43">
        <v>500000</v>
      </c>
      <c r="P19" s="43">
        <v>110.02</v>
      </c>
      <c r="Q19" s="43">
        <v>0</v>
      </c>
      <c r="R19" s="43">
        <v>550.1</v>
      </c>
      <c r="S19" s="42">
        <v>1.1999999999999999E-3</v>
      </c>
      <c r="T19" s="42">
        <v>2.0799999999999999E-2</v>
      </c>
      <c r="U19" s="42">
        <v>2.0999999999999999E-3</v>
      </c>
      <c r="V19" s="40" t="s">
        <v>6</v>
      </c>
    </row>
    <row r="20" spans="1:22" x14ac:dyDescent="0.35">
      <c r="A20" s="53"/>
      <c r="B20" s="40" t="s">
        <v>167</v>
      </c>
      <c r="C20" s="41">
        <v>2310217</v>
      </c>
      <c r="D20" s="40" t="s">
        <v>121</v>
      </c>
      <c r="E20" s="40" t="s">
        <v>157</v>
      </c>
      <c r="F20" s="41">
        <v>520032046</v>
      </c>
      <c r="G20" s="40" t="s">
        <v>158</v>
      </c>
      <c r="H20" s="40" t="s">
        <v>162</v>
      </c>
      <c r="I20" s="40" t="s">
        <v>83</v>
      </c>
      <c r="J20" s="40" t="s">
        <v>6</v>
      </c>
      <c r="K20" s="43">
        <v>2.72</v>
      </c>
      <c r="L20" s="40" t="s">
        <v>84</v>
      </c>
      <c r="M20" s="42">
        <v>8.6E-3</v>
      </c>
      <c r="N20" s="42">
        <v>-1.7500000000000002E-2</v>
      </c>
      <c r="O20" s="43">
        <v>1156750</v>
      </c>
      <c r="P20" s="43">
        <v>111.32</v>
      </c>
      <c r="Q20" s="43">
        <v>0</v>
      </c>
      <c r="R20" s="43">
        <v>1287.69</v>
      </c>
      <c r="S20" s="42">
        <v>5.0000000000000001E-4</v>
      </c>
      <c r="T20" s="42">
        <v>4.8800000000000003E-2</v>
      </c>
      <c r="U20" s="42">
        <v>4.8999999999999998E-3</v>
      </c>
      <c r="V20" s="40" t="s">
        <v>6</v>
      </c>
    </row>
    <row r="21" spans="1:22" x14ac:dyDescent="0.35">
      <c r="A21" s="53"/>
      <c r="B21" s="40" t="s">
        <v>168</v>
      </c>
      <c r="C21" s="41">
        <v>2310464</v>
      </c>
      <c r="D21" s="40" t="s">
        <v>121</v>
      </c>
      <c r="E21" s="40" t="s">
        <v>157</v>
      </c>
      <c r="F21" s="41">
        <v>520032046</v>
      </c>
      <c r="G21" s="40" t="s">
        <v>158</v>
      </c>
      <c r="H21" s="40" t="s">
        <v>159</v>
      </c>
      <c r="I21" s="40" t="s">
        <v>160</v>
      </c>
      <c r="J21" s="40" t="s">
        <v>6</v>
      </c>
      <c r="K21" s="43">
        <v>4.88</v>
      </c>
      <c r="L21" s="40" t="s">
        <v>84</v>
      </c>
      <c r="M21" s="42">
        <v>5.0000000000000001E-3</v>
      </c>
      <c r="N21" s="42">
        <v>-1.41E-2</v>
      </c>
      <c r="O21" s="43">
        <v>388000</v>
      </c>
      <c r="P21" s="43">
        <v>111.39</v>
      </c>
      <c r="Q21" s="43">
        <v>0</v>
      </c>
      <c r="R21" s="43">
        <v>432.19</v>
      </c>
      <c r="S21" s="42">
        <v>5.0000000000000001E-4</v>
      </c>
      <c r="T21" s="42">
        <v>1.6400000000000001E-2</v>
      </c>
      <c r="U21" s="42">
        <v>1.6000000000000001E-3</v>
      </c>
      <c r="V21" s="40" t="s">
        <v>6</v>
      </c>
    </row>
    <row r="22" spans="1:22" x14ac:dyDescent="0.35">
      <c r="A22" s="53"/>
      <c r="B22" s="40" t="s">
        <v>169</v>
      </c>
      <c r="C22" s="41">
        <v>2310225</v>
      </c>
      <c r="D22" s="40" t="s">
        <v>121</v>
      </c>
      <c r="E22" s="40" t="s">
        <v>157</v>
      </c>
      <c r="F22" s="41">
        <v>520032046</v>
      </c>
      <c r="G22" s="40" t="s">
        <v>158</v>
      </c>
      <c r="H22" s="40" t="s">
        <v>162</v>
      </c>
      <c r="I22" s="40" t="s">
        <v>83</v>
      </c>
      <c r="J22" s="40" t="s">
        <v>6</v>
      </c>
      <c r="K22" s="43">
        <v>5.58</v>
      </c>
      <c r="L22" s="40" t="s">
        <v>84</v>
      </c>
      <c r="M22" s="42">
        <v>1.2200000000000001E-2</v>
      </c>
      <c r="N22" s="42">
        <v>-1.21E-2</v>
      </c>
      <c r="O22" s="43">
        <v>1372000</v>
      </c>
      <c r="P22" s="43">
        <v>118.8</v>
      </c>
      <c r="Q22" s="43">
        <v>0</v>
      </c>
      <c r="R22" s="43">
        <v>1629.94</v>
      </c>
      <c r="S22" s="42">
        <v>4.0000000000000002E-4</v>
      </c>
      <c r="T22" s="42">
        <v>6.1800000000000001E-2</v>
      </c>
      <c r="U22" s="42">
        <v>6.1999999999999998E-3</v>
      </c>
      <c r="V22" s="40" t="s">
        <v>6</v>
      </c>
    </row>
    <row r="23" spans="1:22" x14ac:dyDescent="0.35">
      <c r="A23" s="53"/>
      <c r="B23" s="40" t="s">
        <v>170</v>
      </c>
      <c r="C23" s="41">
        <v>1171297</v>
      </c>
      <c r="D23" s="40" t="s">
        <v>121</v>
      </c>
      <c r="E23" s="40" t="s">
        <v>157</v>
      </c>
      <c r="F23" s="41">
        <v>513686154</v>
      </c>
      <c r="G23" s="40" t="s">
        <v>158</v>
      </c>
      <c r="H23" s="40" t="s">
        <v>162</v>
      </c>
      <c r="I23" s="40" t="s">
        <v>83</v>
      </c>
      <c r="J23" s="40" t="s">
        <v>6</v>
      </c>
      <c r="K23" s="43">
        <v>1.08</v>
      </c>
      <c r="L23" s="40" t="s">
        <v>84</v>
      </c>
      <c r="M23" s="42">
        <v>3.5499999999999997E-2</v>
      </c>
      <c r="N23" s="42">
        <v>-2.1299999999999999E-2</v>
      </c>
      <c r="O23" s="43">
        <v>254302.68</v>
      </c>
      <c r="P23" s="43">
        <v>119.12</v>
      </c>
      <c r="Q23" s="43">
        <v>0</v>
      </c>
      <c r="R23" s="43">
        <v>302.92</v>
      </c>
      <c r="S23" s="42">
        <v>1.8E-3</v>
      </c>
      <c r="T23" s="42">
        <v>1.15E-2</v>
      </c>
      <c r="U23" s="42">
        <v>1.1000000000000001E-3</v>
      </c>
      <c r="V23" s="40" t="s">
        <v>6</v>
      </c>
    </row>
    <row r="24" spans="1:22" x14ac:dyDescent="0.35">
      <c r="A24" s="53"/>
      <c r="B24" s="40" t="s">
        <v>171</v>
      </c>
      <c r="C24" s="41">
        <v>1940576</v>
      </c>
      <c r="D24" s="40" t="s">
        <v>121</v>
      </c>
      <c r="E24" s="40" t="s">
        <v>157</v>
      </c>
      <c r="F24" s="41">
        <v>520032640</v>
      </c>
      <c r="G24" s="40" t="s">
        <v>158</v>
      </c>
      <c r="H24" s="40" t="s">
        <v>162</v>
      </c>
      <c r="I24" s="40" t="s">
        <v>83</v>
      </c>
      <c r="J24" s="40" t="s">
        <v>6</v>
      </c>
      <c r="K24" s="43">
        <v>0.73</v>
      </c>
      <c r="L24" s="40" t="s">
        <v>84</v>
      </c>
      <c r="M24" s="42">
        <v>7.0000000000000001E-3</v>
      </c>
      <c r="N24" s="42">
        <v>-8.6999999999999994E-3</v>
      </c>
      <c r="O24" s="43">
        <v>506137.76</v>
      </c>
      <c r="P24" s="43">
        <v>105.82</v>
      </c>
      <c r="Q24" s="43">
        <v>0</v>
      </c>
      <c r="R24" s="43">
        <v>535.59</v>
      </c>
      <c r="S24" s="42">
        <v>4.0000000000000002E-4</v>
      </c>
      <c r="T24" s="42">
        <v>2.0299999999999999E-2</v>
      </c>
      <c r="U24" s="42">
        <v>2E-3</v>
      </c>
      <c r="V24" s="40" t="s">
        <v>6</v>
      </c>
    </row>
    <row r="25" spans="1:22" x14ac:dyDescent="0.35">
      <c r="A25" s="53"/>
      <c r="B25" s="40" t="s">
        <v>172</v>
      </c>
      <c r="C25" s="41">
        <v>1940535</v>
      </c>
      <c r="D25" s="40" t="s">
        <v>121</v>
      </c>
      <c r="E25" s="40" t="s">
        <v>157</v>
      </c>
      <c r="F25" s="41">
        <v>520032640</v>
      </c>
      <c r="G25" s="40" t="s">
        <v>158</v>
      </c>
      <c r="H25" s="40" t="s">
        <v>162</v>
      </c>
      <c r="I25" s="40" t="s">
        <v>83</v>
      </c>
      <c r="J25" s="40" t="s">
        <v>6</v>
      </c>
      <c r="K25" s="43">
        <v>1.08</v>
      </c>
      <c r="L25" s="40" t="s">
        <v>84</v>
      </c>
      <c r="M25" s="42">
        <v>0.05</v>
      </c>
      <c r="N25" s="42">
        <v>-1.67E-2</v>
      </c>
      <c r="O25" s="43">
        <v>647750.99</v>
      </c>
      <c r="P25" s="43">
        <v>115.76</v>
      </c>
      <c r="Q25" s="43">
        <v>0</v>
      </c>
      <c r="R25" s="43">
        <v>749.84</v>
      </c>
      <c r="S25" s="42">
        <v>2.9999999999999997E-4</v>
      </c>
      <c r="T25" s="42">
        <v>2.8400000000000002E-2</v>
      </c>
      <c r="U25" s="42">
        <v>2.8E-3</v>
      </c>
      <c r="V25" s="40" t="s">
        <v>6</v>
      </c>
    </row>
    <row r="26" spans="1:22" x14ac:dyDescent="0.35">
      <c r="A26" s="53"/>
      <c r="B26" s="40" t="s">
        <v>173</v>
      </c>
      <c r="C26" s="41">
        <v>1940659</v>
      </c>
      <c r="D26" s="40" t="s">
        <v>121</v>
      </c>
      <c r="E26" s="40" t="s">
        <v>157</v>
      </c>
      <c r="F26" s="41">
        <v>520032640</v>
      </c>
      <c r="G26" s="40" t="s">
        <v>158</v>
      </c>
      <c r="H26" s="40" t="s">
        <v>162</v>
      </c>
      <c r="I26" s="40" t="s">
        <v>83</v>
      </c>
      <c r="J26" s="40" t="s">
        <v>6</v>
      </c>
      <c r="K26" s="43">
        <v>4.91</v>
      </c>
      <c r="L26" s="40" t="s">
        <v>84</v>
      </c>
      <c r="M26" s="42">
        <v>1.7500000000000002E-2</v>
      </c>
      <c r="N26" s="42">
        <v>-1.37E-2</v>
      </c>
      <c r="O26" s="43">
        <v>1055170.3700000001</v>
      </c>
      <c r="P26" s="43">
        <v>118.4</v>
      </c>
      <c r="Q26" s="43">
        <v>0</v>
      </c>
      <c r="R26" s="43">
        <v>1249.32</v>
      </c>
      <c r="S26" s="42">
        <v>2.9999999999999997E-4</v>
      </c>
      <c r="T26" s="42">
        <v>4.7399999999999998E-2</v>
      </c>
      <c r="U26" s="42">
        <v>4.7000000000000002E-3</v>
      </c>
      <c r="V26" s="40" t="s">
        <v>6</v>
      </c>
    </row>
    <row r="27" spans="1:22" x14ac:dyDescent="0.35">
      <c r="A27" s="53"/>
      <c r="B27" s="40" t="s">
        <v>174</v>
      </c>
      <c r="C27" s="41">
        <v>6000236</v>
      </c>
      <c r="D27" s="40" t="s">
        <v>121</v>
      </c>
      <c r="E27" s="40" t="s">
        <v>157</v>
      </c>
      <c r="F27" s="41">
        <v>520000472</v>
      </c>
      <c r="G27" s="40" t="s">
        <v>175</v>
      </c>
      <c r="H27" s="40" t="s">
        <v>82</v>
      </c>
      <c r="I27" s="40" t="s">
        <v>83</v>
      </c>
      <c r="J27" s="40" t="s">
        <v>6</v>
      </c>
      <c r="K27" s="43">
        <v>3.42</v>
      </c>
      <c r="L27" s="40" t="s">
        <v>84</v>
      </c>
      <c r="M27" s="42">
        <v>4.4999999999999998E-2</v>
      </c>
      <c r="N27" s="42">
        <v>-1.6899999999999998E-2</v>
      </c>
      <c r="O27" s="43">
        <v>620022</v>
      </c>
      <c r="P27" s="43">
        <v>129.86000000000001</v>
      </c>
      <c r="Q27" s="43">
        <v>0</v>
      </c>
      <c r="R27" s="43">
        <v>805.16</v>
      </c>
      <c r="S27" s="42">
        <v>2.0000000000000001E-4</v>
      </c>
      <c r="T27" s="42">
        <v>3.0499999999999999E-2</v>
      </c>
      <c r="U27" s="42">
        <v>3.0999999999999999E-3</v>
      </c>
      <c r="V27" s="40" t="s">
        <v>6</v>
      </c>
    </row>
    <row r="28" spans="1:22" x14ac:dyDescent="0.35">
      <c r="A28" s="53"/>
      <c r="B28" s="40" t="s">
        <v>176</v>
      </c>
      <c r="C28" s="41">
        <v>1145564</v>
      </c>
      <c r="D28" s="40" t="s">
        <v>121</v>
      </c>
      <c r="E28" s="40" t="s">
        <v>157</v>
      </c>
      <c r="F28" s="41">
        <v>513569780</v>
      </c>
      <c r="G28" s="40" t="s">
        <v>177</v>
      </c>
      <c r="H28" s="40" t="s">
        <v>178</v>
      </c>
      <c r="I28" s="40" t="s">
        <v>160</v>
      </c>
      <c r="J28" s="40" t="s">
        <v>6</v>
      </c>
      <c r="K28" s="43">
        <v>3.62</v>
      </c>
      <c r="L28" s="40" t="s">
        <v>84</v>
      </c>
      <c r="M28" s="42">
        <v>8.3000000000000001E-3</v>
      </c>
      <c r="N28" s="42">
        <v>-1.6799999999999999E-2</v>
      </c>
      <c r="O28" s="43">
        <v>415000</v>
      </c>
      <c r="P28" s="43">
        <v>113.15</v>
      </c>
      <c r="Q28" s="43">
        <v>1.78</v>
      </c>
      <c r="R28" s="43">
        <v>471.35</v>
      </c>
      <c r="S28" s="42">
        <v>2.9999999999999997E-4</v>
      </c>
      <c r="T28" s="42">
        <v>1.7899999999999999E-2</v>
      </c>
      <c r="U28" s="42">
        <v>1.8E-3</v>
      </c>
      <c r="V28" s="40" t="s">
        <v>6</v>
      </c>
    </row>
    <row r="29" spans="1:22" x14ac:dyDescent="0.35">
      <c r="A29" s="53"/>
      <c r="B29" s="40" t="s">
        <v>179</v>
      </c>
      <c r="C29" s="41">
        <v>1138650</v>
      </c>
      <c r="D29" s="40" t="s">
        <v>121</v>
      </c>
      <c r="E29" s="40" t="s">
        <v>157</v>
      </c>
      <c r="F29" s="41">
        <v>510960719</v>
      </c>
      <c r="G29" s="40" t="s">
        <v>177</v>
      </c>
      <c r="H29" s="40" t="s">
        <v>178</v>
      </c>
      <c r="I29" s="40" t="s">
        <v>160</v>
      </c>
      <c r="J29" s="40" t="s">
        <v>6</v>
      </c>
      <c r="K29" s="43">
        <v>4.51</v>
      </c>
      <c r="L29" s="40" t="s">
        <v>84</v>
      </c>
      <c r="M29" s="42">
        <v>1.34E-2</v>
      </c>
      <c r="N29" s="42">
        <v>-1.23E-2</v>
      </c>
      <c r="O29" s="43">
        <v>351739.77</v>
      </c>
      <c r="P29" s="43">
        <v>116.25</v>
      </c>
      <c r="Q29" s="43">
        <v>24.05</v>
      </c>
      <c r="R29" s="43">
        <v>432.95</v>
      </c>
      <c r="S29" s="42">
        <v>1E-4</v>
      </c>
      <c r="T29" s="42">
        <v>1.6400000000000001E-2</v>
      </c>
      <c r="U29" s="42">
        <v>1.6000000000000001E-3</v>
      </c>
      <c r="V29" s="40" t="s">
        <v>6</v>
      </c>
    </row>
    <row r="30" spans="1:22" x14ac:dyDescent="0.35">
      <c r="A30" s="53"/>
      <c r="B30" s="40" t="s">
        <v>180</v>
      </c>
      <c r="C30" s="41">
        <v>1940543</v>
      </c>
      <c r="D30" s="40" t="s">
        <v>121</v>
      </c>
      <c r="E30" s="40" t="s">
        <v>157</v>
      </c>
      <c r="F30" s="41">
        <v>520032640</v>
      </c>
      <c r="G30" s="40" t="s">
        <v>158</v>
      </c>
      <c r="H30" s="40" t="s">
        <v>82</v>
      </c>
      <c r="I30" s="40" t="s">
        <v>83</v>
      </c>
      <c r="J30" s="40" t="s">
        <v>6</v>
      </c>
      <c r="K30" s="43">
        <v>0.9</v>
      </c>
      <c r="L30" s="40" t="s">
        <v>84</v>
      </c>
      <c r="M30" s="42">
        <v>4.2000000000000003E-2</v>
      </c>
      <c r="N30" s="42">
        <v>-1.29E-2</v>
      </c>
      <c r="O30" s="43">
        <v>801333.73</v>
      </c>
      <c r="P30" s="43">
        <v>112.33</v>
      </c>
      <c r="Q30" s="43">
        <v>0</v>
      </c>
      <c r="R30" s="43">
        <v>900.14</v>
      </c>
      <c r="S30" s="42">
        <v>1.1999999999999999E-3</v>
      </c>
      <c r="T30" s="42">
        <v>3.4099999999999998E-2</v>
      </c>
      <c r="U30" s="42">
        <v>3.3999999999999998E-3</v>
      </c>
      <c r="V30" s="40" t="s">
        <v>6</v>
      </c>
    </row>
    <row r="31" spans="1:22" x14ac:dyDescent="0.35">
      <c r="A31" s="53"/>
      <c r="B31" s="40" t="s">
        <v>181</v>
      </c>
      <c r="C31" s="41">
        <v>1940501</v>
      </c>
      <c r="D31" s="40" t="s">
        <v>121</v>
      </c>
      <c r="E31" s="40" t="s">
        <v>157</v>
      </c>
      <c r="F31" s="41">
        <v>520032640</v>
      </c>
      <c r="G31" s="40" t="s">
        <v>158</v>
      </c>
      <c r="H31" s="40" t="s">
        <v>82</v>
      </c>
      <c r="I31" s="40" t="s">
        <v>83</v>
      </c>
      <c r="J31" s="40" t="s">
        <v>6</v>
      </c>
      <c r="K31" s="43">
        <v>0.92</v>
      </c>
      <c r="L31" s="40" t="s">
        <v>84</v>
      </c>
      <c r="M31" s="42">
        <v>0.04</v>
      </c>
      <c r="N31" s="42">
        <v>-1.38E-2</v>
      </c>
      <c r="O31" s="43">
        <v>152707.25</v>
      </c>
      <c r="P31" s="43">
        <v>114.34</v>
      </c>
      <c r="Q31" s="43">
        <v>0</v>
      </c>
      <c r="R31" s="43">
        <v>174.6</v>
      </c>
      <c r="S31" s="42">
        <v>2.0000000000000001E-4</v>
      </c>
      <c r="T31" s="42">
        <v>6.6E-3</v>
      </c>
      <c r="U31" s="42">
        <v>6.9999999999999999E-4</v>
      </c>
      <c r="V31" s="40" t="s">
        <v>6</v>
      </c>
    </row>
    <row r="32" spans="1:22" x14ac:dyDescent="0.35">
      <c r="A32" s="53"/>
      <c r="B32" s="40" t="s">
        <v>182</v>
      </c>
      <c r="C32" s="41">
        <v>1133487</v>
      </c>
      <c r="D32" s="40" t="s">
        <v>121</v>
      </c>
      <c r="E32" s="40" t="s">
        <v>157</v>
      </c>
      <c r="F32" s="41">
        <v>511659401</v>
      </c>
      <c r="G32" s="40" t="s">
        <v>177</v>
      </c>
      <c r="H32" s="40" t="s">
        <v>183</v>
      </c>
      <c r="I32" s="40" t="s">
        <v>83</v>
      </c>
      <c r="J32" s="40" t="s">
        <v>6</v>
      </c>
      <c r="K32" s="43">
        <v>3.43</v>
      </c>
      <c r="L32" s="40" t="s">
        <v>84</v>
      </c>
      <c r="M32" s="42">
        <v>2.3400000000000001E-2</v>
      </c>
      <c r="N32" s="42">
        <v>-1.26E-2</v>
      </c>
      <c r="O32" s="43">
        <v>976684.21</v>
      </c>
      <c r="P32" s="43">
        <v>117.41</v>
      </c>
      <c r="Q32" s="43">
        <v>0</v>
      </c>
      <c r="R32" s="43">
        <v>1146.72</v>
      </c>
      <c r="S32" s="42">
        <v>2.9999999999999997E-4</v>
      </c>
      <c r="T32" s="42">
        <v>4.3499999999999997E-2</v>
      </c>
      <c r="U32" s="42">
        <v>4.4000000000000003E-3</v>
      </c>
      <c r="V32" s="40" t="s">
        <v>6</v>
      </c>
    </row>
    <row r="33" spans="1:22" x14ac:dyDescent="0.35">
      <c r="A33" s="53"/>
      <c r="B33" s="40" t="s">
        <v>184</v>
      </c>
      <c r="C33" s="41">
        <v>1110915</v>
      </c>
      <c r="D33" s="40" t="s">
        <v>121</v>
      </c>
      <c r="E33" s="40" t="s">
        <v>157</v>
      </c>
      <c r="F33" s="41">
        <v>520043605</v>
      </c>
      <c r="G33" s="40" t="s">
        <v>569</v>
      </c>
      <c r="H33" s="40" t="s">
        <v>185</v>
      </c>
      <c r="I33" s="40" t="s">
        <v>83</v>
      </c>
      <c r="J33" s="40" t="s">
        <v>6</v>
      </c>
      <c r="K33" s="43">
        <v>7.18</v>
      </c>
      <c r="L33" s="40" t="s">
        <v>84</v>
      </c>
      <c r="M33" s="42">
        <v>5.1499999999999997E-2</v>
      </c>
      <c r="N33" s="42">
        <v>-8.9999999999999998E-4</v>
      </c>
      <c r="O33" s="43">
        <v>545750.49</v>
      </c>
      <c r="P33" s="43">
        <v>175.45</v>
      </c>
      <c r="Q33" s="43">
        <v>0</v>
      </c>
      <c r="R33" s="43">
        <v>957.52</v>
      </c>
      <c r="S33" s="42">
        <v>2.0000000000000001E-4</v>
      </c>
      <c r="T33" s="42">
        <v>3.6299999999999999E-2</v>
      </c>
      <c r="U33" s="42">
        <v>3.5999999999999999E-3</v>
      </c>
      <c r="V33" s="40" t="s">
        <v>6</v>
      </c>
    </row>
    <row r="34" spans="1:22" x14ac:dyDescent="0.35">
      <c r="A34" s="53"/>
      <c r="B34" s="40" t="s">
        <v>186</v>
      </c>
      <c r="C34" s="41">
        <v>1135417</v>
      </c>
      <c r="D34" s="40" t="s">
        <v>121</v>
      </c>
      <c r="E34" s="40" t="s">
        <v>157</v>
      </c>
      <c r="F34" s="41">
        <v>514290345</v>
      </c>
      <c r="G34" s="40" t="s">
        <v>187</v>
      </c>
      <c r="H34" s="40" t="s">
        <v>185</v>
      </c>
      <c r="I34" s="40" t="s">
        <v>83</v>
      </c>
      <c r="J34" s="40" t="s">
        <v>6</v>
      </c>
      <c r="K34" s="43">
        <v>4.62</v>
      </c>
      <c r="L34" s="40" t="s">
        <v>84</v>
      </c>
      <c r="M34" s="42">
        <v>2.2499999999999999E-2</v>
      </c>
      <c r="N34" s="42">
        <v>-1.17E-2</v>
      </c>
      <c r="O34" s="43">
        <v>753143</v>
      </c>
      <c r="P34" s="43">
        <v>121.87</v>
      </c>
      <c r="Q34" s="43">
        <v>0</v>
      </c>
      <c r="R34" s="43">
        <v>917.85</v>
      </c>
      <c r="S34" s="42">
        <v>1.8E-3</v>
      </c>
      <c r="T34" s="42">
        <v>3.4799999999999998E-2</v>
      </c>
      <c r="U34" s="42">
        <v>3.5000000000000001E-3</v>
      </c>
      <c r="V34" s="40" t="s">
        <v>6</v>
      </c>
    </row>
    <row r="35" spans="1:22" x14ac:dyDescent="0.35">
      <c r="A35" s="53"/>
      <c r="B35" s="40" t="s">
        <v>188</v>
      </c>
      <c r="C35" s="41">
        <v>1161769</v>
      </c>
      <c r="D35" s="40" t="s">
        <v>121</v>
      </c>
      <c r="E35" s="40" t="s">
        <v>157</v>
      </c>
      <c r="F35" s="41">
        <v>513682146</v>
      </c>
      <c r="G35" s="40" t="s">
        <v>158</v>
      </c>
      <c r="H35" s="40" t="s">
        <v>185</v>
      </c>
      <c r="I35" s="40" t="s">
        <v>83</v>
      </c>
      <c r="J35" s="40" t="s">
        <v>6</v>
      </c>
      <c r="K35" s="43">
        <v>3.51</v>
      </c>
      <c r="L35" s="40" t="s">
        <v>84</v>
      </c>
      <c r="M35" s="42">
        <v>2E-3</v>
      </c>
      <c r="N35" s="42">
        <v>-1.4200000000000001E-2</v>
      </c>
      <c r="O35" s="43">
        <v>260000</v>
      </c>
      <c r="P35" s="43">
        <v>107.33</v>
      </c>
      <c r="Q35" s="43">
        <v>0.53</v>
      </c>
      <c r="R35" s="43">
        <v>279.58</v>
      </c>
      <c r="S35" s="42">
        <v>5.0000000000000001E-4</v>
      </c>
      <c r="T35" s="42">
        <v>1.06E-2</v>
      </c>
      <c r="U35" s="42">
        <v>1.1000000000000001E-3</v>
      </c>
      <c r="V35" s="40" t="s">
        <v>6</v>
      </c>
    </row>
    <row r="36" spans="1:22" x14ac:dyDescent="0.35">
      <c r="A36" s="53"/>
      <c r="B36" s="40" t="s">
        <v>189</v>
      </c>
      <c r="C36" s="41">
        <v>1172170</v>
      </c>
      <c r="D36" s="40" t="s">
        <v>121</v>
      </c>
      <c r="E36" s="40" t="s">
        <v>157</v>
      </c>
      <c r="F36" s="41">
        <v>513682146</v>
      </c>
      <c r="G36" s="40" t="s">
        <v>158</v>
      </c>
      <c r="H36" s="40" t="s">
        <v>185</v>
      </c>
      <c r="I36" s="40" t="s">
        <v>83</v>
      </c>
      <c r="J36" s="40" t="s">
        <v>6</v>
      </c>
      <c r="K36" s="43">
        <v>4.99</v>
      </c>
      <c r="L36" s="40" t="s">
        <v>84</v>
      </c>
      <c r="M36" s="42">
        <v>2E-3</v>
      </c>
      <c r="N36" s="42">
        <v>-1.2800000000000001E-2</v>
      </c>
      <c r="O36" s="43">
        <v>504000</v>
      </c>
      <c r="P36" s="43">
        <v>110.49</v>
      </c>
      <c r="Q36" s="43">
        <v>0</v>
      </c>
      <c r="R36" s="43">
        <v>556.87</v>
      </c>
      <c r="S36" s="42">
        <v>1.2999999999999999E-3</v>
      </c>
      <c r="T36" s="42">
        <v>2.1100000000000001E-2</v>
      </c>
      <c r="U36" s="42">
        <v>2.0999999999999999E-3</v>
      </c>
      <c r="V36" s="40" t="s">
        <v>6</v>
      </c>
    </row>
    <row r="37" spans="1:22" x14ac:dyDescent="0.35">
      <c r="A37" s="53"/>
      <c r="B37" s="40" t="s">
        <v>190</v>
      </c>
      <c r="C37" s="41">
        <v>6950083</v>
      </c>
      <c r="D37" s="40" t="s">
        <v>121</v>
      </c>
      <c r="E37" s="40" t="s">
        <v>157</v>
      </c>
      <c r="F37" s="41">
        <v>520000522</v>
      </c>
      <c r="G37" s="40" t="s">
        <v>158</v>
      </c>
      <c r="H37" s="40" t="s">
        <v>185</v>
      </c>
      <c r="I37" s="40" t="s">
        <v>83</v>
      </c>
      <c r="J37" s="40" t="s">
        <v>6</v>
      </c>
      <c r="K37" s="43">
        <v>0</v>
      </c>
      <c r="L37" s="40" t="s">
        <v>84</v>
      </c>
      <c r="M37" s="42">
        <v>4.4999999999999998E-2</v>
      </c>
      <c r="N37" s="42">
        <v>6.1100000000000002E-2</v>
      </c>
      <c r="O37" s="43">
        <v>847408.5</v>
      </c>
      <c r="P37" s="43">
        <v>124.82</v>
      </c>
      <c r="Q37" s="43">
        <v>0</v>
      </c>
      <c r="R37" s="43">
        <v>1057.73</v>
      </c>
      <c r="S37" s="42">
        <v>5.0000000000000001E-4</v>
      </c>
      <c r="T37" s="42">
        <v>4.0099999999999997E-2</v>
      </c>
      <c r="U37" s="42">
        <v>4.0000000000000001E-3</v>
      </c>
      <c r="V37" s="40" t="s">
        <v>6</v>
      </c>
    </row>
    <row r="38" spans="1:22" x14ac:dyDescent="0.35">
      <c r="A38" s="53"/>
      <c r="B38" s="40" t="s">
        <v>191</v>
      </c>
      <c r="C38" s="41">
        <v>1121763</v>
      </c>
      <c r="D38" s="40" t="s">
        <v>121</v>
      </c>
      <c r="E38" s="40" t="s">
        <v>157</v>
      </c>
      <c r="F38" s="41">
        <v>513534974</v>
      </c>
      <c r="G38" s="40" t="s">
        <v>253</v>
      </c>
      <c r="H38" s="40" t="s">
        <v>192</v>
      </c>
      <c r="I38" s="40" t="s">
        <v>160</v>
      </c>
      <c r="J38" s="40" t="s">
        <v>6</v>
      </c>
      <c r="K38" s="43">
        <v>2.39</v>
      </c>
      <c r="L38" s="40" t="s">
        <v>84</v>
      </c>
      <c r="M38" s="42">
        <v>3.95E-2</v>
      </c>
      <c r="N38" s="42">
        <v>-1.12E-2</v>
      </c>
      <c r="O38" s="43">
        <v>0.7</v>
      </c>
      <c r="P38" s="43">
        <v>122.39</v>
      </c>
      <c r="Q38" s="43">
        <v>0</v>
      </c>
      <c r="R38" s="43">
        <v>0</v>
      </c>
      <c r="S38" s="42">
        <v>0</v>
      </c>
      <c r="T38" s="42">
        <v>0</v>
      </c>
      <c r="U38" s="42">
        <v>0</v>
      </c>
      <c r="V38" s="40" t="s">
        <v>6</v>
      </c>
    </row>
    <row r="39" spans="1:22" x14ac:dyDescent="0.35">
      <c r="A39" s="53"/>
      <c r="B39" s="40" t="s">
        <v>193</v>
      </c>
      <c r="C39" s="41">
        <v>6910095</v>
      </c>
      <c r="D39" s="40" t="s">
        <v>121</v>
      </c>
      <c r="E39" s="40" t="s">
        <v>157</v>
      </c>
      <c r="F39" s="41">
        <v>520007030</v>
      </c>
      <c r="G39" s="40" t="s">
        <v>158</v>
      </c>
      <c r="H39" s="40" t="s">
        <v>194</v>
      </c>
      <c r="I39" s="40" t="s">
        <v>83</v>
      </c>
      <c r="J39" s="40" t="s">
        <v>6</v>
      </c>
      <c r="K39" s="43">
        <v>0</v>
      </c>
      <c r="L39" s="40" t="s">
        <v>84</v>
      </c>
      <c r="M39" s="42">
        <v>6.3500000000000001E-2</v>
      </c>
      <c r="N39" s="42">
        <v>2.0000000000000001E-4</v>
      </c>
      <c r="O39" s="43">
        <v>837000</v>
      </c>
      <c r="P39" s="43">
        <v>125.2</v>
      </c>
      <c r="Q39" s="43">
        <v>13.2</v>
      </c>
      <c r="R39" s="43">
        <v>1061.1300000000001</v>
      </c>
      <c r="S39" s="42">
        <v>6.9999999999999999E-4</v>
      </c>
      <c r="T39" s="42">
        <v>4.02E-2</v>
      </c>
      <c r="U39" s="42">
        <v>4.0000000000000001E-3</v>
      </c>
      <c r="V39" s="40" t="s">
        <v>6</v>
      </c>
    </row>
    <row r="40" spans="1:22" x14ac:dyDescent="0.35">
      <c r="A40" s="53"/>
      <c r="B40" s="40" t="s">
        <v>195</v>
      </c>
      <c r="C40" s="41">
        <v>6390207</v>
      </c>
      <c r="D40" s="40" t="s">
        <v>121</v>
      </c>
      <c r="E40" s="40" t="s">
        <v>157</v>
      </c>
      <c r="F40" s="41">
        <v>520023896</v>
      </c>
      <c r="G40" s="40" t="s">
        <v>255</v>
      </c>
      <c r="H40" s="40" t="s">
        <v>196</v>
      </c>
      <c r="I40" s="40" t="s">
        <v>83</v>
      </c>
      <c r="J40" s="40" t="s">
        <v>6</v>
      </c>
      <c r="K40" s="43">
        <v>2.46</v>
      </c>
      <c r="L40" s="40" t="s">
        <v>84</v>
      </c>
      <c r="M40" s="42">
        <v>4.9500000000000002E-2</v>
      </c>
      <c r="N40" s="42">
        <v>-7.7999999999999996E-3</v>
      </c>
      <c r="O40" s="43">
        <v>169376.5</v>
      </c>
      <c r="P40" s="43">
        <v>141.72</v>
      </c>
      <c r="Q40" s="43">
        <v>65.349999999999994</v>
      </c>
      <c r="R40" s="43">
        <v>305.39</v>
      </c>
      <c r="S40" s="42">
        <v>2.0000000000000001E-4</v>
      </c>
      <c r="T40" s="42">
        <v>1.1599999999999999E-2</v>
      </c>
      <c r="U40" s="42">
        <v>1.1999999999999999E-3</v>
      </c>
      <c r="V40" s="40" t="s">
        <v>6</v>
      </c>
    </row>
    <row r="41" spans="1:22" x14ac:dyDescent="0.35">
      <c r="A41" s="53"/>
      <c r="B41" s="1" t="s">
        <v>128</v>
      </c>
      <c r="C41" s="1" t="s">
        <v>6</v>
      </c>
      <c r="D41" s="1" t="s">
        <v>6</v>
      </c>
      <c r="E41" s="1" t="s">
        <v>6</v>
      </c>
      <c r="F41" s="1" t="s">
        <v>6</v>
      </c>
      <c r="G41" s="1" t="s">
        <v>6</v>
      </c>
      <c r="H41" s="1" t="s">
        <v>6</v>
      </c>
      <c r="I41" s="1" t="s">
        <v>6</v>
      </c>
      <c r="J41" s="1" t="s">
        <v>6</v>
      </c>
      <c r="K41" s="39">
        <v>2.2999999999999998</v>
      </c>
      <c r="L41" s="1" t="s">
        <v>6</v>
      </c>
      <c r="M41" s="38">
        <v>3.5700000000000003E-2</v>
      </c>
      <c r="N41" s="38">
        <v>8.0999999999999996E-3</v>
      </c>
      <c r="O41" s="39">
        <v>5956396.46</v>
      </c>
      <c r="P41" s="1" t="s">
        <v>6</v>
      </c>
      <c r="Q41" s="39">
        <v>9.4600000000000009</v>
      </c>
      <c r="R41" s="39">
        <v>6261.64</v>
      </c>
      <c r="S41" s="1" t="s">
        <v>6</v>
      </c>
      <c r="T41" s="38">
        <v>0.23730000000000001</v>
      </c>
      <c r="U41" s="38">
        <v>2.3800000000000002E-2</v>
      </c>
      <c r="V41" s="1" t="s">
        <v>6</v>
      </c>
    </row>
    <row r="42" spans="1:22" x14ac:dyDescent="0.35">
      <c r="A42" s="53"/>
      <c r="B42" s="40" t="s">
        <v>197</v>
      </c>
      <c r="C42" s="41">
        <v>2310175</v>
      </c>
      <c r="D42" s="40" t="s">
        <v>121</v>
      </c>
      <c r="E42" s="40" t="s">
        <v>157</v>
      </c>
      <c r="F42" s="41">
        <v>520032046</v>
      </c>
      <c r="G42" s="40" t="s">
        <v>158</v>
      </c>
      <c r="H42" s="40" t="s">
        <v>162</v>
      </c>
      <c r="I42" s="40" t="s">
        <v>83</v>
      </c>
      <c r="J42" s="40" t="s">
        <v>6</v>
      </c>
      <c r="K42" s="43">
        <v>0.43</v>
      </c>
      <c r="L42" s="40" t="s">
        <v>84</v>
      </c>
      <c r="M42" s="42">
        <v>2.47E-2</v>
      </c>
      <c r="N42" s="42">
        <v>1.4E-3</v>
      </c>
      <c r="O42" s="43">
        <v>708795</v>
      </c>
      <c r="P42" s="43">
        <v>102.41</v>
      </c>
      <c r="Q42" s="43">
        <v>0</v>
      </c>
      <c r="R42" s="43">
        <v>725.88</v>
      </c>
      <c r="S42" s="42">
        <v>2.0000000000000001E-4</v>
      </c>
      <c r="T42" s="42">
        <v>2.75E-2</v>
      </c>
      <c r="U42" s="42">
        <v>2.8E-3</v>
      </c>
      <c r="V42" s="40" t="s">
        <v>6</v>
      </c>
    </row>
    <row r="43" spans="1:22" x14ac:dyDescent="0.35">
      <c r="A43" s="53"/>
      <c r="B43" s="40" t="s">
        <v>198</v>
      </c>
      <c r="C43" s="41">
        <v>2310167</v>
      </c>
      <c r="D43" s="40" t="s">
        <v>121</v>
      </c>
      <c r="E43" s="40" t="s">
        <v>157</v>
      </c>
      <c r="F43" s="41">
        <v>520032046</v>
      </c>
      <c r="G43" s="40" t="s">
        <v>158</v>
      </c>
      <c r="H43" s="40" t="s">
        <v>162</v>
      </c>
      <c r="I43" s="40" t="s">
        <v>83</v>
      </c>
      <c r="J43" s="40" t="s">
        <v>6</v>
      </c>
      <c r="K43" s="43">
        <v>3.27</v>
      </c>
      <c r="L43" s="40" t="s">
        <v>84</v>
      </c>
      <c r="M43" s="42">
        <v>2.98E-2</v>
      </c>
      <c r="N43" s="42">
        <v>7.7999999999999996E-3</v>
      </c>
      <c r="O43" s="43">
        <v>618000</v>
      </c>
      <c r="P43" s="43">
        <v>109.12</v>
      </c>
      <c r="Q43" s="43">
        <v>0</v>
      </c>
      <c r="R43" s="43">
        <v>674.36</v>
      </c>
      <c r="S43" s="42">
        <v>2.0000000000000001E-4</v>
      </c>
      <c r="T43" s="42">
        <v>2.5600000000000001E-2</v>
      </c>
      <c r="U43" s="42">
        <v>2.5999999999999999E-3</v>
      </c>
      <c r="V43" s="40" t="s">
        <v>6</v>
      </c>
    </row>
    <row r="44" spans="1:22" x14ac:dyDescent="0.35">
      <c r="A44" s="53"/>
      <c r="B44" s="40" t="s">
        <v>199</v>
      </c>
      <c r="C44" s="41">
        <v>6000202</v>
      </c>
      <c r="D44" s="40" t="s">
        <v>121</v>
      </c>
      <c r="E44" s="40" t="s">
        <v>157</v>
      </c>
      <c r="F44" s="41">
        <v>520000472</v>
      </c>
      <c r="G44" s="40" t="s">
        <v>175</v>
      </c>
      <c r="H44" s="40" t="s">
        <v>82</v>
      </c>
      <c r="I44" s="40" t="s">
        <v>83</v>
      </c>
      <c r="J44" s="40" t="s">
        <v>6</v>
      </c>
      <c r="K44" s="43">
        <v>1.25</v>
      </c>
      <c r="L44" s="40" t="s">
        <v>84</v>
      </c>
      <c r="M44" s="42">
        <v>4.8000000000000001E-2</v>
      </c>
      <c r="N44" s="42">
        <v>3.8E-3</v>
      </c>
      <c r="O44" s="43">
        <v>371163.42</v>
      </c>
      <c r="P44" s="43">
        <v>106.69</v>
      </c>
      <c r="Q44" s="43">
        <v>0</v>
      </c>
      <c r="R44" s="43">
        <v>395.99</v>
      </c>
      <c r="S44" s="42">
        <v>2.9999999999999997E-4</v>
      </c>
      <c r="T44" s="42">
        <v>1.4999999999999999E-2</v>
      </c>
      <c r="U44" s="42">
        <v>1.5E-3</v>
      </c>
      <c r="V44" s="40" t="s">
        <v>6</v>
      </c>
    </row>
    <row r="45" spans="1:22" x14ac:dyDescent="0.35">
      <c r="A45" s="53"/>
      <c r="B45" s="40" t="s">
        <v>200</v>
      </c>
      <c r="C45" s="41">
        <v>1137033</v>
      </c>
      <c r="D45" s="40" t="s">
        <v>121</v>
      </c>
      <c r="E45" s="40" t="s">
        <v>157</v>
      </c>
      <c r="F45" s="41">
        <v>513230029</v>
      </c>
      <c r="G45" s="40" t="s">
        <v>187</v>
      </c>
      <c r="H45" s="40" t="s">
        <v>201</v>
      </c>
      <c r="I45" s="40" t="s">
        <v>160</v>
      </c>
      <c r="J45" s="40" t="s">
        <v>6</v>
      </c>
      <c r="K45" s="43">
        <v>1.22</v>
      </c>
      <c r="L45" s="40" t="s">
        <v>84</v>
      </c>
      <c r="M45" s="42">
        <v>3.39E-2</v>
      </c>
      <c r="N45" s="42">
        <v>8.2000000000000007E-3</v>
      </c>
      <c r="O45" s="43">
        <v>501371</v>
      </c>
      <c r="P45" s="43">
        <v>105.72</v>
      </c>
      <c r="Q45" s="43">
        <v>0</v>
      </c>
      <c r="R45" s="43">
        <v>530.04999999999995</v>
      </c>
      <c r="S45" s="42">
        <v>6.9999999999999999E-4</v>
      </c>
      <c r="T45" s="42">
        <v>2.01E-2</v>
      </c>
      <c r="U45" s="42">
        <v>2E-3</v>
      </c>
      <c r="V45" s="40" t="s">
        <v>6</v>
      </c>
    </row>
    <row r="46" spans="1:22" x14ac:dyDescent="0.35">
      <c r="A46" s="53"/>
      <c r="B46" s="40" t="s">
        <v>202</v>
      </c>
      <c r="C46" s="41">
        <v>1133529</v>
      </c>
      <c r="D46" s="40" t="s">
        <v>121</v>
      </c>
      <c r="E46" s="40" t="s">
        <v>157</v>
      </c>
      <c r="F46" s="41">
        <v>514290345</v>
      </c>
      <c r="G46" s="40" t="s">
        <v>187</v>
      </c>
      <c r="H46" s="40" t="s">
        <v>185</v>
      </c>
      <c r="I46" s="40" t="s">
        <v>83</v>
      </c>
      <c r="J46" s="40" t="s">
        <v>6</v>
      </c>
      <c r="K46" s="43">
        <v>2</v>
      </c>
      <c r="L46" s="40" t="s">
        <v>84</v>
      </c>
      <c r="M46" s="42">
        <v>3.85E-2</v>
      </c>
      <c r="N46" s="42">
        <v>9.4000000000000004E-3</v>
      </c>
      <c r="O46" s="43">
        <v>482161</v>
      </c>
      <c r="P46" s="43">
        <v>107.59</v>
      </c>
      <c r="Q46" s="43">
        <v>0</v>
      </c>
      <c r="R46" s="43">
        <v>518.76</v>
      </c>
      <c r="S46" s="42">
        <v>1.1999999999999999E-3</v>
      </c>
      <c r="T46" s="42">
        <v>1.9699999999999999E-2</v>
      </c>
      <c r="U46" s="42">
        <v>2E-3</v>
      </c>
      <c r="V46" s="40" t="s">
        <v>6</v>
      </c>
    </row>
    <row r="47" spans="1:22" x14ac:dyDescent="0.35">
      <c r="A47" s="53"/>
      <c r="B47" s="40" t="s">
        <v>203</v>
      </c>
      <c r="C47" s="41">
        <v>1139815</v>
      </c>
      <c r="D47" s="40" t="s">
        <v>121</v>
      </c>
      <c r="E47" s="40" t="s">
        <v>157</v>
      </c>
      <c r="F47" s="41">
        <v>514290345</v>
      </c>
      <c r="G47" s="40" t="s">
        <v>187</v>
      </c>
      <c r="H47" s="40" t="s">
        <v>185</v>
      </c>
      <c r="I47" s="40" t="s">
        <v>83</v>
      </c>
      <c r="J47" s="40" t="s">
        <v>6</v>
      </c>
      <c r="K47" s="43">
        <v>3.36</v>
      </c>
      <c r="L47" s="40" t="s">
        <v>84</v>
      </c>
      <c r="M47" s="42">
        <v>3.61E-2</v>
      </c>
      <c r="N47" s="42">
        <v>1.14E-2</v>
      </c>
      <c r="O47" s="43">
        <v>471221</v>
      </c>
      <c r="P47" s="43">
        <v>110.17</v>
      </c>
      <c r="Q47" s="43">
        <v>0</v>
      </c>
      <c r="R47" s="43">
        <v>519.14</v>
      </c>
      <c r="S47" s="42">
        <v>5.9999999999999995E-4</v>
      </c>
      <c r="T47" s="42">
        <v>1.9699999999999999E-2</v>
      </c>
      <c r="U47" s="42">
        <v>2E-3</v>
      </c>
      <c r="V47" s="40" t="s">
        <v>6</v>
      </c>
    </row>
    <row r="48" spans="1:22" x14ac:dyDescent="0.35">
      <c r="A48" s="53"/>
      <c r="B48" s="40" t="s">
        <v>204</v>
      </c>
      <c r="C48" s="41">
        <v>1132968</v>
      </c>
      <c r="D48" s="40" t="s">
        <v>121</v>
      </c>
      <c r="E48" s="40" t="s">
        <v>157</v>
      </c>
      <c r="F48" s="41">
        <v>513754069</v>
      </c>
      <c r="G48" s="40" t="s">
        <v>187</v>
      </c>
      <c r="H48" s="40" t="s">
        <v>185</v>
      </c>
      <c r="I48" s="40" t="s">
        <v>83</v>
      </c>
      <c r="J48" s="40" t="s">
        <v>6</v>
      </c>
      <c r="K48" s="43">
        <v>0.99</v>
      </c>
      <c r="L48" s="40" t="s">
        <v>84</v>
      </c>
      <c r="M48" s="42">
        <v>4.1399999999999999E-2</v>
      </c>
      <c r="N48" s="42">
        <v>5.5999999999999999E-3</v>
      </c>
      <c r="O48" s="43">
        <v>456985.95</v>
      </c>
      <c r="P48" s="43">
        <v>103.57</v>
      </c>
      <c r="Q48" s="43">
        <v>9.4600000000000009</v>
      </c>
      <c r="R48" s="43">
        <v>482.76</v>
      </c>
      <c r="S48" s="42">
        <v>1.6999999999999999E-3</v>
      </c>
      <c r="T48" s="42">
        <v>1.83E-2</v>
      </c>
      <c r="U48" s="42">
        <v>1.8E-3</v>
      </c>
      <c r="V48" s="40" t="s">
        <v>6</v>
      </c>
    </row>
    <row r="49" spans="1:22" x14ac:dyDescent="0.35">
      <c r="A49" s="53"/>
      <c r="B49" s="40" t="s">
        <v>205</v>
      </c>
      <c r="C49" s="41">
        <v>1160647</v>
      </c>
      <c r="D49" s="40" t="s">
        <v>121</v>
      </c>
      <c r="E49" s="40" t="s">
        <v>157</v>
      </c>
      <c r="F49" s="41">
        <v>513754069</v>
      </c>
      <c r="G49" s="40" t="s">
        <v>187</v>
      </c>
      <c r="H49" s="40" t="s">
        <v>185</v>
      </c>
      <c r="I49" s="40" t="s">
        <v>83</v>
      </c>
      <c r="J49" s="40" t="s">
        <v>6</v>
      </c>
      <c r="K49" s="43">
        <v>7.44</v>
      </c>
      <c r="L49" s="40" t="s">
        <v>84</v>
      </c>
      <c r="M49" s="42">
        <v>2.64E-2</v>
      </c>
      <c r="N49" s="42">
        <v>2.1899999999999999E-2</v>
      </c>
      <c r="O49" s="43">
        <v>368000</v>
      </c>
      <c r="P49" s="43">
        <v>104.1</v>
      </c>
      <c r="Q49" s="43">
        <v>0</v>
      </c>
      <c r="R49" s="43">
        <v>383.09</v>
      </c>
      <c r="S49" s="42">
        <v>2.0000000000000001E-4</v>
      </c>
      <c r="T49" s="42">
        <v>1.4500000000000001E-2</v>
      </c>
      <c r="U49" s="42">
        <v>1.5E-3</v>
      </c>
      <c r="V49" s="40" t="s">
        <v>6</v>
      </c>
    </row>
    <row r="50" spans="1:22" x14ac:dyDescent="0.35">
      <c r="A50" s="53"/>
      <c r="B50" s="40" t="s">
        <v>206</v>
      </c>
      <c r="C50" s="41">
        <v>1136068</v>
      </c>
      <c r="D50" s="40" t="s">
        <v>121</v>
      </c>
      <c r="E50" s="40" t="s">
        <v>157</v>
      </c>
      <c r="F50" s="41">
        <v>513754069</v>
      </c>
      <c r="G50" s="40" t="s">
        <v>187</v>
      </c>
      <c r="H50" s="40" t="s">
        <v>185</v>
      </c>
      <c r="I50" s="40" t="s">
        <v>83</v>
      </c>
      <c r="J50" s="40" t="s">
        <v>6</v>
      </c>
      <c r="K50" s="43">
        <v>2.4500000000000002</v>
      </c>
      <c r="L50" s="40" t="s">
        <v>84</v>
      </c>
      <c r="M50" s="42">
        <v>3.9199999999999999E-2</v>
      </c>
      <c r="N50" s="42">
        <v>7.7999999999999996E-3</v>
      </c>
      <c r="O50" s="43">
        <v>430734.61</v>
      </c>
      <c r="P50" s="43">
        <v>109.64</v>
      </c>
      <c r="Q50" s="43">
        <v>0</v>
      </c>
      <c r="R50" s="43">
        <v>472.26</v>
      </c>
      <c r="S50" s="42">
        <v>4.0000000000000002E-4</v>
      </c>
      <c r="T50" s="42">
        <v>1.7899999999999999E-2</v>
      </c>
      <c r="U50" s="42">
        <v>1.8E-3</v>
      </c>
      <c r="V50" s="40" t="s">
        <v>6</v>
      </c>
    </row>
    <row r="51" spans="1:22" x14ac:dyDescent="0.35">
      <c r="A51" s="53"/>
      <c r="B51" s="40" t="s">
        <v>207</v>
      </c>
      <c r="C51" s="41">
        <v>1139286</v>
      </c>
      <c r="D51" s="40" t="s">
        <v>121</v>
      </c>
      <c r="E51" s="40" t="s">
        <v>157</v>
      </c>
      <c r="F51" s="41">
        <v>513230029</v>
      </c>
      <c r="G51" s="40" t="s">
        <v>187</v>
      </c>
      <c r="H51" s="40" t="s">
        <v>208</v>
      </c>
      <c r="I51" s="40" t="s">
        <v>160</v>
      </c>
      <c r="J51" s="40" t="s">
        <v>6</v>
      </c>
      <c r="K51" s="43">
        <v>2.41</v>
      </c>
      <c r="L51" s="40" t="s">
        <v>84</v>
      </c>
      <c r="M51" s="42">
        <v>3.2899999999999999E-2</v>
      </c>
      <c r="N51" s="42">
        <v>1.01E-2</v>
      </c>
      <c r="O51" s="43">
        <v>845605</v>
      </c>
      <c r="P51" s="43">
        <v>107.23</v>
      </c>
      <c r="Q51" s="43">
        <v>0</v>
      </c>
      <c r="R51" s="43">
        <v>906.74</v>
      </c>
      <c r="S51" s="42">
        <v>8.9999999999999998E-4</v>
      </c>
      <c r="T51" s="42">
        <v>3.44E-2</v>
      </c>
      <c r="U51" s="42">
        <v>3.3999999999999998E-3</v>
      </c>
      <c r="V51" s="40" t="s">
        <v>6</v>
      </c>
    </row>
    <row r="52" spans="1:22" x14ac:dyDescent="0.35">
      <c r="A52" s="53"/>
      <c r="B52" s="40" t="s">
        <v>209</v>
      </c>
      <c r="C52" s="41">
        <v>6270144</v>
      </c>
      <c r="D52" s="40" t="s">
        <v>121</v>
      </c>
      <c r="E52" s="40" t="s">
        <v>157</v>
      </c>
      <c r="F52" s="41">
        <v>520025602</v>
      </c>
      <c r="G52" s="40" t="s">
        <v>210</v>
      </c>
      <c r="H52" s="40" t="s">
        <v>192</v>
      </c>
      <c r="I52" s="40" t="s">
        <v>160</v>
      </c>
      <c r="J52" s="40" t="s">
        <v>6</v>
      </c>
      <c r="K52" s="43">
        <v>3.41</v>
      </c>
      <c r="L52" s="40" t="s">
        <v>84</v>
      </c>
      <c r="M52" s="42">
        <v>0.05</v>
      </c>
      <c r="N52" s="42">
        <v>1.2E-2</v>
      </c>
      <c r="O52" s="43">
        <v>0.48</v>
      </c>
      <c r="P52" s="43">
        <v>115.18</v>
      </c>
      <c r="Q52" s="43">
        <v>0</v>
      </c>
      <c r="R52" s="43">
        <v>0</v>
      </c>
      <c r="S52" s="42">
        <v>0</v>
      </c>
      <c r="T52" s="42">
        <v>0</v>
      </c>
      <c r="U52" s="42">
        <v>0</v>
      </c>
      <c r="V52" s="40" t="s">
        <v>6</v>
      </c>
    </row>
    <row r="53" spans="1:22" x14ac:dyDescent="0.35">
      <c r="A53" s="53"/>
      <c r="B53" s="40" t="s">
        <v>211</v>
      </c>
      <c r="C53" s="41">
        <v>1160241</v>
      </c>
      <c r="D53" s="40" t="s">
        <v>121</v>
      </c>
      <c r="E53" s="40" t="s">
        <v>157</v>
      </c>
      <c r="F53" s="41">
        <v>513937714</v>
      </c>
      <c r="G53" s="40" t="s">
        <v>187</v>
      </c>
      <c r="H53" s="40" t="s">
        <v>192</v>
      </c>
      <c r="I53" s="40" t="s">
        <v>160</v>
      </c>
      <c r="J53" s="40" t="s">
        <v>6</v>
      </c>
      <c r="K53" s="43">
        <v>4.55</v>
      </c>
      <c r="L53" s="40" t="s">
        <v>84</v>
      </c>
      <c r="M53" s="42">
        <v>1.84E-2</v>
      </c>
      <c r="N53" s="42">
        <v>1.3599999999999999E-2</v>
      </c>
      <c r="O53" s="43">
        <v>265000</v>
      </c>
      <c r="P53" s="43">
        <v>102.68</v>
      </c>
      <c r="Q53" s="43">
        <v>0</v>
      </c>
      <c r="R53" s="43">
        <v>272.10000000000002</v>
      </c>
      <c r="S53" s="42">
        <v>8.9999999999999998E-4</v>
      </c>
      <c r="T53" s="42">
        <v>1.03E-2</v>
      </c>
      <c r="U53" s="42">
        <v>1E-3</v>
      </c>
      <c r="V53" s="40" t="s">
        <v>6</v>
      </c>
    </row>
    <row r="54" spans="1:22" x14ac:dyDescent="0.35">
      <c r="A54" s="53"/>
      <c r="B54" s="40" t="s">
        <v>212</v>
      </c>
      <c r="C54" s="41">
        <v>1143304</v>
      </c>
      <c r="D54" s="40" t="s">
        <v>121</v>
      </c>
      <c r="E54" s="40" t="s">
        <v>157</v>
      </c>
      <c r="F54" s="41">
        <v>1841580</v>
      </c>
      <c r="G54" s="40" t="s">
        <v>213</v>
      </c>
      <c r="H54" s="40" t="s">
        <v>214</v>
      </c>
      <c r="I54" s="40" t="s">
        <v>123</v>
      </c>
      <c r="J54" s="40" t="s">
        <v>6</v>
      </c>
      <c r="K54" s="43">
        <v>0.08</v>
      </c>
      <c r="L54" s="40" t="s">
        <v>84</v>
      </c>
      <c r="M54" s="42">
        <v>7.0000000000000007E-2</v>
      </c>
      <c r="N54" s="42">
        <v>2.0000000000000001E-4</v>
      </c>
      <c r="O54" s="43">
        <v>437359</v>
      </c>
      <c r="P54" s="43">
        <v>87</v>
      </c>
      <c r="Q54" s="43">
        <v>0</v>
      </c>
      <c r="R54" s="43">
        <v>380.5</v>
      </c>
      <c r="S54" s="42">
        <v>5.0000000000000001E-4</v>
      </c>
      <c r="T54" s="42">
        <v>1.44E-2</v>
      </c>
      <c r="U54" s="42">
        <v>1.4E-3</v>
      </c>
      <c r="V54" s="40" t="s">
        <v>6</v>
      </c>
    </row>
    <row r="55" spans="1:22" x14ac:dyDescent="0.35">
      <c r="B55" s="1" t="s">
        <v>148</v>
      </c>
      <c r="C55" s="1" t="s">
        <v>6</v>
      </c>
      <c r="D55" s="1" t="s">
        <v>6</v>
      </c>
      <c r="E55" s="1" t="s">
        <v>6</v>
      </c>
      <c r="F55" s="1" t="s">
        <v>6</v>
      </c>
      <c r="G55" s="1" t="s">
        <v>6</v>
      </c>
      <c r="H55" s="1" t="s">
        <v>6</v>
      </c>
      <c r="I55" s="1" t="s">
        <v>6</v>
      </c>
      <c r="J55" s="1" t="s">
        <v>6</v>
      </c>
      <c r="K55" s="39">
        <v>0</v>
      </c>
      <c r="L55" s="1" t="s">
        <v>6</v>
      </c>
      <c r="M55" s="38">
        <v>0</v>
      </c>
      <c r="N55" s="38">
        <v>0</v>
      </c>
      <c r="O55" s="39">
        <v>0</v>
      </c>
      <c r="P55" s="1" t="s">
        <v>6</v>
      </c>
      <c r="Q55" s="39">
        <v>0</v>
      </c>
      <c r="R55" s="39">
        <v>0</v>
      </c>
      <c r="S55" s="1" t="s">
        <v>6</v>
      </c>
      <c r="T55" s="38">
        <v>0</v>
      </c>
      <c r="U55" s="38">
        <v>0</v>
      </c>
      <c r="V55" s="1" t="s">
        <v>6</v>
      </c>
    </row>
    <row r="56" spans="1:22" x14ac:dyDescent="0.35">
      <c r="B56" s="1" t="s">
        <v>215</v>
      </c>
      <c r="C56" s="1" t="s">
        <v>6</v>
      </c>
      <c r="D56" s="1" t="s">
        <v>6</v>
      </c>
      <c r="E56" s="1" t="s">
        <v>6</v>
      </c>
      <c r="F56" s="1" t="s">
        <v>6</v>
      </c>
      <c r="G56" s="1" t="s">
        <v>6</v>
      </c>
      <c r="H56" s="1" t="s">
        <v>6</v>
      </c>
      <c r="I56" s="1" t="s">
        <v>6</v>
      </c>
      <c r="J56" s="1" t="s">
        <v>6</v>
      </c>
      <c r="K56" s="39">
        <v>0</v>
      </c>
      <c r="L56" s="1" t="s">
        <v>6</v>
      </c>
      <c r="M56" s="38">
        <v>0</v>
      </c>
      <c r="N56" s="38">
        <v>0</v>
      </c>
      <c r="O56" s="39">
        <v>0</v>
      </c>
      <c r="P56" s="1" t="s">
        <v>6</v>
      </c>
      <c r="Q56" s="39">
        <v>0</v>
      </c>
      <c r="R56" s="39">
        <v>0</v>
      </c>
      <c r="S56" s="1" t="s">
        <v>6</v>
      </c>
      <c r="T56" s="38">
        <v>0</v>
      </c>
      <c r="U56" s="38">
        <v>0</v>
      </c>
      <c r="V56" s="1" t="s">
        <v>6</v>
      </c>
    </row>
    <row r="57" spans="1:22" x14ac:dyDescent="0.35">
      <c r="B57" s="1" t="s">
        <v>96</v>
      </c>
      <c r="C57" s="1" t="s">
        <v>6</v>
      </c>
      <c r="D57" s="1" t="s">
        <v>6</v>
      </c>
      <c r="E57" s="1" t="s">
        <v>6</v>
      </c>
      <c r="F57" s="1" t="s">
        <v>6</v>
      </c>
      <c r="G57" s="1" t="s">
        <v>6</v>
      </c>
      <c r="H57" s="1" t="s">
        <v>6</v>
      </c>
      <c r="I57" s="1" t="s">
        <v>6</v>
      </c>
      <c r="J57" s="1" t="s">
        <v>6</v>
      </c>
      <c r="K57" s="39">
        <v>2.2799999999999998</v>
      </c>
      <c r="L57" s="1" t="s">
        <v>6</v>
      </c>
      <c r="M57" s="38">
        <v>6.25E-2</v>
      </c>
      <c r="N57" s="38">
        <v>4.2999999999999997E-2</v>
      </c>
      <c r="O57" s="39">
        <v>74000</v>
      </c>
      <c r="P57" s="1" t="s">
        <v>6</v>
      </c>
      <c r="Q57" s="39">
        <v>0</v>
      </c>
      <c r="R57" s="39">
        <v>250.72</v>
      </c>
      <c r="S57" s="1" t="s">
        <v>6</v>
      </c>
      <c r="T57" s="38">
        <v>9.4999999999999998E-3</v>
      </c>
      <c r="U57" s="38">
        <v>8.9999999999999998E-4</v>
      </c>
      <c r="V57" s="1" t="s">
        <v>6</v>
      </c>
    </row>
    <row r="58" spans="1:22" x14ac:dyDescent="0.35">
      <c r="B58" s="1" t="s">
        <v>150</v>
      </c>
      <c r="C58" s="1" t="s">
        <v>6</v>
      </c>
      <c r="D58" s="1" t="s">
        <v>6</v>
      </c>
      <c r="E58" s="1" t="s">
        <v>6</v>
      </c>
      <c r="F58" s="1" t="s">
        <v>6</v>
      </c>
      <c r="G58" s="1" t="s">
        <v>6</v>
      </c>
      <c r="H58" s="1" t="s">
        <v>6</v>
      </c>
      <c r="I58" s="1" t="s">
        <v>6</v>
      </c>
      <c r="J58" s="1" t="s">
        <v>6</v>
      </c>
      <c r="K58" s="39">
        <v>0</v>
      </c>
      <c r="L58" s="1" t="s">
        <v>6</v>
      </c>
      <c r="M58" s="38">
        <v>0</v>
      </c>
      <c r="N58" s="38">
        <v>0</v>
      </c>
      <c r="O58" s="39">
        <v>0</v>
      </c>
      <c r="P58" s="1" t="s">
        <v>6</v>
      </c>
      <c r="Q58" s="39">
        <v>0</v>
      </c>
      <c r="R58" s="39">
        <v>0</v>
      </c>
      <c r="S58" s="1" t="s">
        <v>6</v>
      </c>
      <c r="T58" s="38">
        <v>0</v>
      </c>
      <c r="U58" s="38">
        <v>0</v>
      </c>
      <c r="V58" s="1" t="s">
        <v>6</v>
      </c>
    </row>
    <row r="59" spans="1:22" x14ac:dyDescent="0.35">
      <c r="B59" s="1" t="s">
        <v>149</v>
      </c>
      <c r="C59" s="1" t="s">
        <v>6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  <c r="I59" s="1" t="s">
        <v>6</v>
      </c>
      <c r="J59" s="1" t="s">
        <v>6</v>
      </c>
      <c r="K59" s="39">
        <v>2.2799999999999998</v>
      </c>
      <c r="L59" s="1" t="s">
        <v>6</v>
      </c>
      <c r="M59" s="38">
        <v>6.25E-2</v>
      </c>
      <c r="N59" s="38">
        <v>4.2999999999999997E-2</v>
      </c>
      <c r="O59" s="39">
        <v>74000</v>
      </c>
      <c r="P59" s="1" t="s">
        <v>6</v>
      </c>
      <c r="Q59" s="39">
        <v>0</v>
      </c>
      <c r="R59" s="39">
        <v>250.72</v>
      </c>
      <c r="S59" s="1" t="s">
        <v>6</v>
      </c>
      <c r="T59" s="38">
        <v>9.4999999999999998E-3</v>
      </c>
      <c r="U59" s="38">
        <v>8.9999999999999998E-4</v>
      </c>
      <c r="V59" s="1" t="s">
        <v>6</v>
      </c>
    </row>
    <row r="60" spans="1:22" x14ac:dyDescent="0.35">
      <c r="B60" s="40" t="s">
        <v>216</v>
      </c>
      <c r="C60" s="40" t="s">
        <v>217</v>
      </c>
      <c r="D60" s="40" t="s">
        <v>157</v>
      </c>
      <c r="E60" s="40" t="s">
        <v>218</v>
      </c>
      <c r="F60" s="41">
        <v>99121</v>
      </c>
      <c r="G60" s="40" t="s">
        <v>219</v>
      </c>
      <c r="H60" s="40" t="s">
        <v>220</v>
      </c>
      <c r="I60" s="40" t="s">
        <v>221</v>
      </c>
      <c r="J60" s="40" t="s">
        <v>6</v>
      </c>
      <c r="K60" s="43">
        <v>2.2799999999999998</v>
      </c>
      <c r="L60" s="40" t="s">
        <v>48</v>
      </c>
      <c r="M60" s="42">
        <v>6.25E-2</v>
      </c>
      <c r="N60" s="42">
        <v>4.2999999999999997E-2</v>
      </c>
      <c r="O60" s="43">
        <v>74000</v>
      </c>
      <c r="P60" s="43">
        <v>108.94</v>
      </c>
      <c r="Q60" s="43">
        <v>0</v>
      </c>
      <c r="R60" s="43">
        <v>250.72</v>
      </c>
      <c r="S60" s="42">
        <v>1E-4</v>
      </c>
      <c r="T60" s="42">
        <v>9.4999999999999998E-3</v>
      </c>
      <c r="U60" s="42">
        <v>8.9999999999999998E-4</v>
      </c>
      <c r="V60" s="41">
        <v>62009287</v>
      </c>
    </row>
    <row r="61" spans="1:22" x14ac:dyDescent="0.35">
      <c r="B61" s="36" t="s">
        <v>98</v>
      </c>
    </row>
    <row r="62" spans="1:22" x14ac:dyDescent="0.35">
      <c r="B62" s="36" t="s">
        <v>139</v>
      </c>
    </row>
    <row r="63" spans="1:22" x14ac:dyDescent="0.35">
      <c r="B63" s="66" t="s">
        <v>56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</row>
    <row r="66" spans="2:2" x14ac:dyDescent="0.35">
      <c r="B66" s="47" t="s">
        <v>563</v>
      </c>
    </row>
  </sheetData>
  <mergeCells count="1">
    <mergeCell ref="B63:V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6"/>
  <sheetViews>
    <sheetView rightToLeft="1" workbookViewId="0">
      <selection activeCell="A14" sqref="A14"/>
    </sheetView>
  </sheetViews>
  <sheetFormatPr defaultRowHeight="14.15" x14ac:dyDescent="0.35"/>
  <cols>
    <col min="1" max="1" width="3" customWidth="1"/>
    <col min="2" max="2" width="34" customWidth="1"/>
    <col min="3" max="3" width="14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35">
      <c r="B1" s="37" t="s">
        <v>0</v>
      </c>
      <c r="C1" s="37" t="s">
        <v>1</v>
      </c>
    </row>
    <row r="2" spans="2:16" x14ac:dyDescent="0.35">
      <c r="B2" s="37" t="s">
        <v>2</v>
      </c>
      <c r="C2" s="37" t="s">
        <v>3</v>
      </c>
    </row>
    <row r="3" spans="2:16" x14ac:dyDescent="0.35">
      <c r="B3" s="37" t="s">
        <v>4</v>
      </c>
      <c r="C3" s="37" t="s">
        <v>5</v>
      </c>
    </row>
    <row r="4" spans="2:16" x14ac:dyDescent="0.35">
      <c r="B4" s="37" t="s">
        <v>6</v>
      </c>
      <c r="C4" s="37" t="s">
        <v>6</v>
      </c>
    </row>
    <row r="5" spans="2:16" x14ac:dyDescent="0.35">
      <c r="B5" s="37" t="s">
        <v>6</v>
      </c>
      <c r="C5" s="37" t="s">
        <v>6</v>
      </c>
    </row>
    <row r="6" spans="2:16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35">
      <c r="B7" s="3" t="s">
        <v>222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35">
      <c r="B8" s="1" t="s">
        <v>58</v>
      </c>
      <c r="C8" s="1" t="s">
        <v>59</v>
      </c>
      <c r="D8" s="1" t="s">
        <v>101</v>
      </c>
      <c r="E8" s="1" t="s">
        <v>141</v>
      </c>
      <c r="F8" s="1" t="s">
        <v>60</v>
      </c>
      <c r="G8" s="1" t="s">
        <v>142</v>
      </c>
      <c r="H8" s="1" t="s">
        <v>63</v>
      </c>
      <c r="I8" s="1" t="s">
        <v>104</v>
      </c>
      <c r="J8" s="1" t="s">
        <v>105</v>
      </c>
      <c r="K8" s="1" t="s">
        <v>223</v>
      </c>
      <c r="L8" s="1" t="s">
        <v>66</v>
      </c>
      <c r="M8" s="1" t="s">
        <v>107</v>
      </c>
      <c r="N8" s="1" t="s">
        <v>67</v>
      </c>
      <c r="O8" s="1" t="s">
        <v>108</v>
      </c>
      <c r="P8" s="1" t="s">
        <v>6</v>
      </c>
    </row>
    <row r="9" spans="2:16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110</v>
      </c>
      <c r="J9" s="1" t="s">
        <v>111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6</v>
      </c>
    </row>
    <row r="11" spans="2:16" x14ac:dyDescent="0.35">
      <c r="B11" s="1" t="s">
        <v>224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5356917.53</v>
      </c>
      <c r="J11" s="1" t="s">
        <v>6</v>
      </c>
      <c r="K11" s="39">
        <v>39.81</v>
      </c>
      <c r="L11" s="39">
        <v>70045.3</v>
      </c>
      <c r="M11" s="1" t="s">
        <v>6</v>
      </c>
      <c r="N11" s="38">
        <v>1</v>
      </c>
      <c r="O11" s="38">
        <v>0.26629999999999998</v>
      </c>
      <c r="P11" s="1" t="s">
        <v>6</v>
      </c>
    </row>
    <row r="12" spans="2:16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5295895.53</v>
      </c>
      <c r="J12" s="1" t="s">
        <v>6</v>
      </c>
      <c r="K12" s="39">
        <v>39.81</v>
      </c>
      <c r="L12" s="39">
        <v>51126.65</v>
      </c>
      <c r="M12" s="1" t="s">
        <v>6</v>
      </c>
      <c r="N12" s="38">
        <v>0.72989999999999999</v>
      </c>
      <c r="O12" s="38">
        <v>0.19439999999999999</v>
      </c>
      <c r="P12" s="1" t="s">
        <v>6</v>
      </c>
    </row>
    <row r="13" spans="2:16" x14ac:dyDescent="0.35">
      <c r="B13" s="1" t="s">
        <v>225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880346.77</v>
      </c>
      <c r="J13" s="1" t="s">
        <v>6</v>
      </c>
      <c r="K13" s="39">
        <v>39.81</v>
      </c>
      <c r="L13" s="39">
        <v>29203.21</v>
      </c>
      <c r="M13" s="1" t="s">
        <v>6</v>
      </c>
      <c r="N13" s="44">
        <v>0.41689999999999999</v>
      </c>
      <c r="O13" s="44">
        <v>0.111</v>
      </c>
      <c r="P13" s="1" t="s">
        <v>6</v>
      </c>
    </row>
    <row r="14" spans="2:16" x14ac:dyDescent="0.35">
      <c r="B14" s="40" t="s">
        <v>226</v>
      </c>
      <c r="C14" s="41">
        <v>1081124</v>
      </c>
      <c r="D14" s="40" t="s">
        <v>121</v>
      </c>
      <c r="E14" s="40" t="s">
        <v>157</v>
      </c>
      <c r="F14" s="41">
        <v>520043027</v>
      </c>
      <c r="G14" s="40" t="s">
        <v>227</v>
      </c>
      <c r="H14" s="40" t="s">
        <v>84</v>
      </c>
      <c r="I14" s="43">
        <v>5473</v>
      </c>
      <c r="J14" s="43">
        <v>53900</v>
      </c>
      <c r="K14" s="43">
        <v>7.89</v>
      </c>
      <c r="L14" s="43">
        <v>2957.84</v>
      </c>
      <c r="M14" s="42">
        <v>1E-4</v>
      </c>
      <c r="N14" s="42">
        <v>4.2200000000000001E-2</v>
      </c>
      <c r="O14" s="42">
        <v>1.12E-2</v>
      </c>
      <c r="P14" s="40" t="s">
        <v>6</v>
      </c>
    </row>
    <row r="15" spans="2:16" x14ac:dyDescent="0.35">
      <c r="B15" s="40" t="s">
        <v>228</v>
      </c>
      <c r="C15" s="41">
        <v>1082379</v>
      </c>
      <c r="D15" s="40" t="s">
        <v>121</v>
      </c>
      <c r="E15" s="40" t="s">
        <v>157</v>
      </c>
      <c r="F15" s="41">
        <v>520041997</v>
      </c>
      <c r="G15" s="40" t="s">
        <v>229</v>
      </c>
      <c r="H15" s="40" t="s">
        <v>84</v>
      </c>
      <c r="I15" s="43">
        <v>12000</v>
      </c>
      <c r="J15" s="43">
        <v>12350</v>
      </c>
      <c r="K15" s="43">
        <v>0</v>
      </c>
      <c r="L15" s="43">
        <v>1482</v>
      </c>
      <c r="M15" s="42">
        <v>1E-4</v>
      </c>
      <c r="N15" s="42">
        <v>2.12E-2</v>
      </c>
      <c r="O15" s="42">
        <v>5.5999999999999999E-3</v>
      </c>
      <c r="P15" s="40" t="s">
        <v>6</v>
      </c>
    </row>
    <row r="16" spans="2:16" x14ac:dyDescent="0.35">
      <c r="B16" s="40" t="s">
        <v>230</v>
      </c>
      <c r="C16" s="41">
        <v>1084557</v>
      </c>
      <c r="D16" s="40" t="s">
        <v>121</v>
      </c>
      <c r="E16" s="40" t="s">
        <v>157</v>
      </c>
      <c r="F16" s="41">
        <v>511812463</v>
      </c>
      <c r="G16" s="40" t="s">
        <v>229</v>
      </c>
      <c r="H16" s="40" t="s">
        <v>84</v>
      </c>
      <c r="I16" s="43">
        <v>6500</v>
      </c>
      <c r="J16" s="43">
        <v>44870</v>
      </c>
      <c r="K16" s="43">
        <v>0</v>
      </c>
      <c r="L16" s="43">
        <v>2916.55</v>
      </c>
      <c r="M16" s="42">
        <v>2.0000000000000001E-4</v>
      </c>
      <c r="N16" s="42">
        <v>4.1599999999999998E-2</v>
      </c>
      <c r="O16" s="42">
        <v>1.11E-2</v>
      </c>
      <c r="P16" s="40" t="s">
        <v>6</v>
      </c>
    </row>
    <row r="17" spans="2:16" x14ac:dyDescent="0.35">
      <c r="B17" s="40" t="s">
        <v>231</v>
      </c>
      <c r="C17" s="41">
        <v>273011</v>
      </c>
      <c r="D17" s="40" t="s">
        <v>121</v>
      </c>
      <c r="E17" s="40" t="s">
        <v>157</v>
      </c>
      <c r="F17" s="41">
        <v>520036872</v>
      </c>
      <c r="G17" s="40" t="s">
        <v>232</v>
      </c>
      <c r="H17" s="40" t="s">
        <v>84</v>
      </c>
      <c r="I17" s="43">
        <v>2249</v>
      </c>
      <c r="J17" s="43">
        <v>95170</v>
      </c>
      <c r="K17" s="43">
        <v>0</v>
      </c>
      <c r="L17" s="43">
        <v>2140.37</v>
      </c>
      <c r="M17" s="42">
        <v>0</v>
      </c>
      <c r="N17" s="42">
        <v>3.0599999999999999E-2</v>
      </c>
      <c r="O17" s="42">
        <v>8.0999999999999996E-3</v>
      </c>
      <c r="P17" s="40" t="s">
        <v>6</v>
      </c>
    </row>
    <row r="18" spans="2:16" x14ac:dyDescent="0.35">
      <c r="B18" s="40" t="s">
        <v>233</v>
      </c>
      <c r="C18" s="41">
        <v>390013</v>
      </c>
      <c r="D18" s="40" t="s">
        <v>121</v>
      </c>
      <c r="E18" s="40" t="s">
        <v>157</v>
      </c>
      <c r="F18" s="41">
        <v>520038506</v>
      </c>
      <c r="G18" s="40" t="s">
        <v>177</v>
      </c>
      <c r="H18" s="40" t="s">
        <v>84</v>
      </c>
      <c r="I18" s="43">
        <v>48224</v>
      </c>
      <c r="J18" s="43">
        <v>5793</v>
      </c>
      <c r="K18" s="43">
        <v>0</v>
      </c>
      <c r="L18" s="43">
        <v>2793.62</v>
      </c>
      <c r="M18" s="42">
        <v>2.9999999999999997E-4</v>
      </c>
      <c r="N18" s="42">
        <v>3.9899999999999998E-2</v>
      </c>
      <c r="O18" s="42">
        <v>1.06E-2</v>
      </c>
      <c r="P18" s="40" t="s">
        <v>6</v>
      </c>
    </row>
    <row r="19" spans="2:16" x14ac:dyDescent="0.35">
      <c r="B19" s="40" t="s">
        <v>234</v>
      </c>
      <c r="C19" s="41">
        <v>1123355</v>
      </c>
      <c r="D19" s="40" t="s">
        <v>121</v>
      </c>
      <c r="E19" s="40" t="s">
        <v>157</v>
      </c>
      <c r="F19" s="41">
        <v>513901371</v>
      </c>
      <c r="G19" s="40" t="s">
        <v>235</v>
      </c>
      <c r="H19" s="40" t="s">
        <v>84</v>
      </c>
      <c r="I19" s="43">
        <v>0.77</v>
      </c>
      <c r="J19" s="43">
        <v>1325</v>
      </c>
      <c r="K19" s="43">
        <v>0</v>
      </c>
      <c r="L19" s="43">
        <v>0.01</v>
      </c>
      <c r="M19" s="42">
        <v>0</v>
      </c>
      <c r="N19" s="42">
        <v>0</v>
      </c>
      <c r="O19" s="42">
        <v>0</v>
      </c>
      <c r="P19" s="40" t="s">
        <v>6</v>
      </c>
    </row>
    <row r="20" spans="2:16" x14ac:dyDescent="0.35">
      <c r="B20" s="40" t="s">
        <v>236</v>
      </c>
      <c r="C20" s="41">
        <v>777037</v>
      </c>
      <c r="D20" s="40" t="s">
        <v>121</v>
      </c>
      <c r="E20" s="40" t="s">
        <v>157</v>
      </c>
      <c r="F20" s="41">
        <v>520022732</v>
      </c>
      <c r="G20" s="40" t="s">
        <v>237</v>
      </c>
      <c r="H20" s="40" t="s">
        <v>84</v>
      </c>
      <c r="I20" s="43">
        <v>103854</v>
      </c>
      <c r="J20" s="43">
        <v>2590</v>
      </c>
      <c r="K20" s="43">
        <v>0</v>
      </c>
      <c r="L20" s="43">
        <v>2689.82</v>
      </c>
      <c r="M20" s="42">
        <v>4.0000000000000002E-4</v>
      </c>
      <c r="N20" s="42">
        <v>3.8399999999999997E-2</v>
      </c>
      <c r="O20" s="42">
        <v>1.0200000000000001E-2</v>
      </c>
      <c r="P20" s="40" t="s">
        <v>6</v>
      </c>
    </row>
    <row r="21" spans="2:16" x14ac:dyDescent="0.35">
      <c r="B21" s="40" t="s">
        <v>238</v>
      </c>
      <c r="C21" s="41">
        <v>593038</v>
      </c>
      <c r="D21" s="40" t="s">
        <v>121</v>
      </c>
      <c r="E21" s="40" t="s">
        <v>157</v>
      </c>
      <c r="F21" s="41">
        <v>520029083</v>
      </c>
      <c r="G21" s="40" t="s">
        <v>158</v>
      </c>
      <c r="H21" s="40" t="s">
        <v>84</v>
      </c>
      <c r="I21" s="43">
        <v>6776</v>
      </c>
      <c r="J21" s="43">
        <v>12950</v>
      </c>
      <c r="K21" s="43">
        <v>0</v>
      </c>
      <c r="L21" s="43">
        <v>877.49</v>
      </c>
      <c r="M21" s="42">
        <v>1E-4</v>
      </c>
      <c r="N21" s="42">
        <v>1.2500000000000001E-2</v>
      </c>
      <c r="O21" s="42">
        <v>3.3E-3</v>
      </c>
      <c r="P21" s="40" t="s">
        <v>6</v>
      </c>
    </row>
    <row r="22" spans="2:16" x14ac:dyDescent="0.35">
      <c r="B22" s="40" t="s">
        <v>239</v>
      </c>
      <c r="C22" s="41">
        <v>691212</v>
      </c>
      <c r="D22" s="40" t="s">
        <v>121</v>
      </c>
      <c r="E22" s="40" t="s">
        <v>157</v>
      </c>
      <c r="F22" s="41">
        <v>520007030</v>
      </c>
      <c r="G22" s="40" t="s">
        <v>158</v>
      </c>
      <c r="H22" s="40" t="s">
        <v>84</v>
      </c>
      <c r="I22" s="43">
        <v>66424</v>
      </c>
      <c r="J22" s="43">
        <v>2094</v>
      </c>
      <c r="K22" s="43">
        <v>0</v>
      </c>
      <c r="L22" s="43">
        <v>1390.92</v>
      </c>
      <c r="M22" s="42">
        <v>1E-4</v>
      </c>
      <c r="N22" s="42">
        <v>1.9900000000000001E-2</v>
      </c>
      <c r="O22" s="42">
        <v>5.3E-3</v>
      </c>
      <c r="P22" s="40" t="s">
        <v>6</v>
      </c>
    </row>
    <row r="23" spans="2:16" x14ac:dyDescent="0.35">
      <c r="B23" s="40" t="s">
        <v>240</v>
      </c>
      <c r="C23" s="41">
        <v>604611</v>
      </c>
      <c r="D23" s="40" t="s">
        <v>121</v>
      </c>
      <c r="E23" s="40" t="s">
        <v>157</v>
      </c>
      <c r="F23" s="41">
        <v>520018078</v>
      </c>
      <c r="G23" s="40" t="s">
        <v>158</v>
      </c>
      <c r="H23" s="40" t="s">
        <v>84</v>
      </c>
      <c r="I23" s="43">
        <v>96411</v>
      </c>
      <c r="J23" s="43">
        <v>3345</v>
      </c>
      <c r="K23" s="43">
        <v>0</v>
      </c>
      <c r="L23" s="43">
        <v>3224.95</v>
      </c>
      <c r="M23" s="42">
        <v>1E-4</v>
      </c>
      <c r="N23" s="42">
        <v>4.5999999999999999E-2</v>
      </c>
      <c r="O23" s="42">
        <v>1.23E-2</v>
      </c>
      <c r="P23" s="40" t="s">
        <v>6</v>
      </c>
    </row>
    <row r="24" spans="2:16" x14ac:dyDescent="0.35">
      <c r="B24" s="40" t="s">
        <v>241</v>
      </c>
      <c r="C24" s="41">
        <v>695437</v>
      </c>
      <c r="D24" s="40" t="s">
        <v>121</v>
      </c>
      <c r="E24" s="40" t="s">
        <v>157</v>
      </c>
      <c r="F24" s="41">
        <v>520000522</v>
      </c>
      <c r="G24" s="40" t="s">
        <v>158</v>
      </c>
      <c r="H24" s="40" t="s">
        <v>84</v>
      </c>
      <c r="I24" s="43">
        <v>6743</v>
      </c>
      <c r="J24" s="43">
        <v>12000</v>
      </c>
      <c r="K24" s="43">
        <v>0</v>
      </c>
      <c r="L24" s="43">
        <v>809.16</v>
      </c>
      <c r="M24" s="42">
        <v>0</v>
      </c>
      <c r="N24" s="42">
        <v>1.15E-2</v>
      </c>
      <c r="O24" s="42">
        <v>3.0999999999999999E-3</v>
      </c>
      <c r="P24" s="40" t="s">
        <v>6</v>
      </c>
    </row>
    <row r="25" spans="2:16" x14ac:dyDescent="0.35">
      <c r="B25" s="40" t="s">
        <v>242</v>
      </c>
      <c r="C25" s="41">
        <v>662577</v>
      </c>
      <c r="D25" s="40" t="s">
        <v>121</v>
      </c>
      <c r="E25" s="40" t="s">
        <v>157</v>
      </c>
      <c r="F25" s="41">
        <v>520000118</v>
      </c>
      <c r="G25" s="40" t="s">
        <v>158</v>
      </c>
      <c r="H25" s="40" t="s">
        <v>84</v>
      </c>
      <c r="I25" s="43">
        <v>90229</v>
      </c>
      <c r="J25" s="43">
        <v>3210</v>
      </c>
      <c r="K25" s="43">
        <v>0</v>
      </c>
      <c r="L25" s="43">
        <v>2896.35</v>
      </c>
      <c r="M25" s="42">
        <v>1E-4</v>
      </c>
      <c r="N25" s="42">
        <v>4.1300000000000003E-2</v>
      </c>
      <c r="O25" s="42">
        <v>1.0999999999999999E-2</v>
      </c>
      <c r="P25" s="40" t="s">
        <v>6</v>
      </c>
    </row>
    <row r="26" spans="2:16" x14ac:dyDescent="0.35">
      <c r="B26" s="40" t="s">
        <v>243</v>
      </c>
      <c r="C26" s="41">
        <v>767012</v>
      </c>
      <c r="D26" s="40" t="s">
        <v>121</v>
      </c>
      <c r="E26" s="40" t="s">
        <v>157</v>
      </c>
      <c r="F26" s="41">
        <v>520017450</v>
      </c>
      <c r="G26" s="40" t="s">
        <v>187</v>
      </c>
      <c r="H26" s="40" t="s">
        <v>84</v>
      </c>
      <c r="I26" s="43">
        <v>13570</v>
      </c>
      <c r="J26" s="43">
        <v>4023</v>
      </c>
      <c r="K26" s="43">
        <v>0</v>
      </c>
      <c r="L26" s="43">
        <v>545.91999999999996</v>
      </c>
      <c r="M26" s="42">
        <v>0</v>
      </c>
      <c r="N26" s="42">
        <v>7.7999999999999996E-3</v>
      </c>
      <c r="O26" s="42">
        <v>2.0999999999999999E-3</v>
      </c>
      <c r="P26" s="40" t="s">
        <v>6</v>
      </c>
    </row>
    <row r="27" spans="2:16" x14ac:dyDescent="0.35">
      <c r="B27" s="40" t="s">
        <v>244</v>
      </c>
      <c r="C27" s="41">
        <v>585018</v>
      </c>
      <c r="D27" s="40" t="s">
        <v>121</v>
      </c>
      <c r="E27" s="40" t="s">
        <v>157</v>
      </c>
      <c r="F27" s="41">
        <v>520033986</v>
      </c>
      <c r="G27" s="40" t="s">
        <v>187</v>
      </c>
      <c r="H27" s="40" t="s">
        <v>84</v>
      </c>
      <c r="I27" s="43">
        <v>75434</v>
      </c>
      <c r="J27" s="43">
        <v>3534</v>
      </c>
      <c r="K27" s="43">
        <v>31.92</v>
      </c>
      <c r="L27" s="43">
        <v>2697.76</v>
      </c>
      <c r="M27" s="42">
        <v>2.9999999999999997E-4</v>
      </c>
      <c r="N27" s="42">
        <v>3.85E-2</v>
      </c>
      <c r="O27" s="42">
        <v>1.03E-2</v>
      </c>
      <c r="P27" s="40" t="s">
        <v>6</v>
      </c>
    </row>
    <row r="28" spans="2:16" x14ac:dyDescent="0.35">
      <c r="B28" s="40" t="s">
        <v>245</v>
      </c>
      <c r="C28" s="41">
        <v>230011</v>
      </c>
      <c r="D28" s="40" t="s">
        <v>121</v>
      </c>
      <c r="E28" s="40" t="s">
        <v>157</v>
      </c>
      <c r="F28" s="41">
        <v>520031931</v>
      </c>
      <c r="G28" s="40" t="s">
        <v>246</v>
      </c>
      <c r="H28" s="40" t="s">
        <v>84</v>
      </c>
      <c r="I28" s="43">
        <v>346459</v>
      </c>
      <c r="J28" s="43">
        <v>513.9</v>
      </c>
      <c r="K28" s="43">
        <v>0</v>
      </c>
      <c r="L28" s="43">
        <v>1780.45</v>
      </c>
      <c r="M28" s="42">
        <v>1E-4</v>
      </c>
      <c r="N28" s="42">
        <v>2.5399999999999999E-2</v>
      </c>
      <c r="O28" s="42">
        <v>6.7999999999999996E-3</v>
      </c>
      <c r="P28" s="40" t="s">
        <v>6</v>
      </c>
    </row>
    <row r="29" spans="2:16" x14ac:dyDescent="0.35">
      <c r="B29" s="1" t="s">
        <v>247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39">
        <v>3971017.76</v>
      </c>
      <c r="J29" s="1" t="s">
        <v>6</v>
      </c>
      <c r="K29" s="39">
        <v>0</v>
      </c>
      <c r="L29" s="39">
        <v>16663.330000000002</v>
      </c>
      <c r="M29" s="1" t="s">
        <v>6</v>
      </c>
      <c r="N29" s="38">
        <v>0.2379</v>
      </c>
      <c r="O29" s="38">
        <v>6.3299999999999995E-2</v>
      </c>
      <c r="P29" s="1" t="s">
        <v>6</v>
      </c>
    </row>
    <row r="30" spans="2:16" x14ac:dyDescent="0.35">
      <c r="B30" s="40" t="s">
        <v>248</v>
      </c>
      <c r="C30" s="41">
        <v>256016</v>
      </c>
      <c r="D30" s="40" t="s">
        <v>121</v>
      </c>
      <c r="E30" s="40" t="s">
        <v>157</v>
      </c>
      <c r="F30" s="41">
        <v>520036690</v>
      </c>
      <c r="G30" s="40" t="s">
        <v>249</v>
      </c>
      <c r="H30" s="40" t="s">
        <v>84</v>
      </c>
      <c r="I30" s="43">
        <v>7089</v>
      </c>
      <c r="J30" s="43">
        <v>37980</v>
      </c>
      <c r="K30" s="43">
        <v>0</v>
      </c>
      <c r="L30" s="43">
        <v>2692.4</v>
      </c>
      <c r="M30" s="42">
        <v>5.0000000000000001E-4</v>
      </c>
      <c r="N30" s="42">
        <v>3.8399999999999997E-2</v>
      </c>
      <c r="O30" s="42">
        <v>1.0200000000000001E-2</v>
      </c>
      <c r="P30" s="40" t="s">
        <v>6</v>
      </c>
    </row>
    <row r="31" spans="2:16" x14ac:dyDescent="0.35">
      <c r="B31" s="40" t="s">
        <v>250</v>
      </c>
      <c r="C31" s="41">
        <v>434019</v>
      </c>
      <c r="D31" s="40" t="s">
        <v>121</v>
      </c>
      <c r="E31" s="40" t="s">
        <v>157</v>
      </c>
      <c r="F31" s="41">
        <v>520039298</v>
      </c>
      <c r="G31" s="40" t="s">
        <v>251</v>
      </c>
      <c r="H31" s="40" t="s">
        <v>84</v>
      </c>
      <c r="I31" s="43">
        <v>15491</v>
      </c>
      <c r="J31" s="43">
        <v>2005</v>
      </c>
      <c r="K31" s="43">
        <v>0</v>
      </c>
      <c r="L31" s="43">
        <v>310.58999999999997</v>
      </c>
      <c r="M31" s="42">
        <v>0</v>
      </c>
      <c r="N31" s="42">
        <v>4.4000000000000003E-3</v>
      </c>
      <c r="O31" s="42">
        <v>1.1999999999999999E-3</v>
      </c>
      <c r="P31" s="40" t="s">
        <v>6</v>
      </c>
    </row>
    <row r="32" spans="2:16" x14ac:dyDescent="0.35">
      <c r="B32" s="40" t="s">
        <v>252</v>
      </c>
      <c r="C32" s="41">
        <v>1157403</v>
      </c>
      <c r="D32" s="40" t="s">
        <v>121</v>
      </c>
      <c r="E32" s="40" t="s">
        <v>157</v>
      </c>
      <c r="F32" s="41">
        <v>510706153</v>
      </c>
      <c r="G32" s="40" t="s">
        <v>253</v>
      </c>
      <c r="H32" s="40" t="s">
        <v>84</v>
      </c>
      <c r="I32" s="43">
        <v>185881.47</v>
      </c>
      <c r="J32" s="43">
        <v>1535</v>
      </c>
      <c r="K32" s="43">
        <v>0</v>
      </c>
      <c r="L32" s="43">
        <v>2853.28</v>
      </c>
      <c r="M32" s="42">
        <v>8.9999999999999998E-4</v>
      </c>
      <c r="N32" s="42">
        <v>4.07E-2</v>
      </c>
      <c r="O32" s="42">
        <v>1.0800000000000001E-2</v>
      </c>
      <c r="P32" s="40" t="s">
        <v>6</v>
      </c>
    </row>
    <row r="33" spans="2:16" x14ac:dyDescent="0.35">
      <c r="B33" s="40" t="s">
        <v>254</v>
      </c>
      <c r="C33" s="41">
        <v>694034</v>
      </c>
      <c r="D33" s="40" t="s">
        <v>121</v>
      </c>
      <c r="E33" s="40" t="s">
        <v>157</v>
      </c>
      <c r="F33" s="41">
        <v>520025370</v>
      </c>
      <c r="G33" s="40" t="s">
        <v>255</v>
      </c>
      <c r="H33" s="40" t="s">
        <v>84</v>
      </c>
      <c r="I33" s="43">
        <v>11800</v>
      </c>
      <c r="J33" s="43">
        <v>22900</v>
      </c>
      <c r="K33" s="43">
        <v>0</v>
      </c>
      <c r="L33" s="43">
        <v>2702.2</v>
      </c>
      <c r="M33" s="42">
        <v>4.0000000000000002E-4</v>
      </c>
      <c r="N33" s="42">
        <v>3.8600000000000002E-2</v>
      </c>
      <c r="O33" s="42">
        <v>1.03E-2</v>
      </c>
      <c r="P33" s="40" t="s">
        <v>6</v>
      </c>
    </row>
    <row r="34" spans="2:16" x14ac:dyDescent="0.35">
      <c r="B34" s="40" t="s">
        <v>256</v>
      </c>
      <c r="C34" s="41">
        <v>1081165</v>
      </c>
      <c r="D34" s="40" t="s">
        <v>121</v>
      </c>
      <c r="E34" s="40" t="s">
        <v>157</v>
      </c>
      <c r="F34" s="41">
        <v>520029984</v>
      </c>
      <c r="G34" s="40" t="s">
        <v>187</v>
      </c>
      <c r="H34" s="40" t="s">
        <v>84</v>
      </c>
      <c r="I34" s="43">
        <v>34750</v>
      </c>
      <c r="J34" s="43">
        <v>513.1</v>
      </c>
      <c r="K34" s="43">
        <v>0</v>
      </c>
      <c r="L34" s="43">
        <v>178.3</v>
      </c>
      <c r="M34" s="42">
        <v>0</v>
      </c>
      <c r="N34" s="42">
        <v>2.5000000000000001E-3</v>
      </c>
      <c r="O34" s="42">
        <v>6.9999999999999999E-4</v>
      </c>
      <c r="P34" s="40" t="s">
        <v>6</v>
      </c>
    </row>
    <row r="35" spans="2:16" x14ac:dyDescent="0.35">
      <c r="B35" s="40" t="s">
        <v>257</v>
      </c>
      <c r="C35" s="41">
        <v>258012</v>
      </c>
      <c r="D35" s="40" t="s">
        <v>121</v>
      </c>
      <c r="E35" s="40" t="s">
        <v>157</v>
      </c>
      <c r="F35" s="41">
        <v>520036732</v>
      </c>
      <c r="G35" s="40" t="s">
        <v>258</v>
      </c>
      <c r="H35" s="40" t="s">
        <v>84</v>
      </c>
      <c r="I35" s="43">
        <v>4250</v>
      </c>
      <c r="J35" s="43">
        <v>43500</v>
      </c>
      <c r="K35" s="43">
        <v>0</v>
      </c>
      <c r="L35" s="43">
        <v>1848.75</v>
      </c>
      <c r="M35" s="42">
        <v>5.0000000000000001E-4</v>
      </c>
      <c r="N35" s="42">
        <v>2.64E-2</v>
      </c>
      <c r="O35" s="42">
        <v>7.0000000000000001E-3</v>
      </c>
      <c r="P35" s="40" t="s">
        <v>6</v>
      </c>
    </row>
    <row r="36" spans="2:16" x14ac:dyDescent="0.35">
      <c r="B36" s="40" t="s">
        <v>259</v>
      </c>
      <c r="C36" s="41">
        <v>1101534</v>
      </c>
      <c r="D36" s="40" t="s">
        <v>121</v>
      </c>
      <c r="E36" s="40" t="s">
        <v>157</v>
      </c>
      <c r="F36" s="41">
        <v>511930125</v>
      </c>
      <c r="G36" s="40" t="s">
        <v>246</v>
      </c>
      <c r="H36" s="40" t="s">
        <v>84</v>
      </c>
      <c r="I36" s="43">
        <v>8705</v>
      </c>
      <c r="J36" s="43">
        <v>1748</v>
      </c>
      <c r="K36" s="43">
        <v>0</v>
      </c>
      <c r="L36" s="43">
        <v>152.16</v>
      </c>
      <c r="M36" s="42">
        <v>0</v>
      </c>
      <c r="N36" s="42">
        <v>2.2000000000000001E-3</v>
      </c>
      <c r="O36" s="42">
        <v>5.9999999999999995E-4</v>
      </c>
      <c r="P36" s="40" t="s">
        <v>6</v>
      </c>
    </row>
    <row r="37" spans="2:16" x14ac:dyDescent="0.35">
      <c r="B37" s="40" t="s">
        <v>260</v>
      </c>
      <c r="C37" s="41">
        <v>1083484</v>
      </c>
      <c r="D37" s="40" t="s">
        <v>121</v>
      </c>
      <c r="E37" s="40" t="s">
        <v>157</v>
      </c>
      <c r="F37" s="41">
        <v>520044314</v>
      </c>
      <c r="G37" s="40" t="s">
        <v>246</v>
      </c>
      <c r="H37" s="40" t="s">
        <v>84</v>
      </c>
      <c r="I37" s="43">
        <v>11584</v>
      </c>
      <c r="J37" s="43">
        <v>2535</v>
      </c>
      <c r="K37" s="43">
        <v>0</v>
      </c>
      <c r="L37" s="43">
        <v>293.64999999999998</v>
      </c>
      <c r="M37" s="42">
        <v>1E-4</v>
      </c>
      <c r="N37" s="42">
        <v>4.1999999999999997E-3</v>
      </c>
      <c r="O37" s="42">
        <v>1.1000000000000001E-3</v>
      </c>
      <c r="P37" s="40" t="s">
        <v>6</v>
      </c>
    </row>
    <row r="38" spans="2:16" x14ac:dyDescent="0.35">
      <c r="B38" s="40" t="s">
        <v>261</v>
      </c>
      <c r="C38" s="41">
        <v>232017</v>
      </c>
      <c r="D38" s="40" t="s">
        <v>121</v>
      </c>
      <c r="E38" s="40" t="s">
        <v>157</v>
      </c>
      <c r="F38" s="41">
        <v>550010003</v>
      </c>
      <c r="G38" s="40" t="s">
        <v>262</v>
      </c>
      <c r="H38" s="40" t="s">
        <v>84</v>
      </c>
      <c r="I38" s="43">
        <v>3292559.94</v>
      </c>
      <c r="J38" s="43">
        <v>89.6</v>
      </c>
      <c r="K38" s="43">
        <v>0</v>
      </c>
      <c r="L38" s="43">
        <v>2950.13</v>
      </c>
      <c r="M38" s="42">
        <v>1.2999999999999999E-3</v>
      </c>
      <c r="N38" s="42">
        <v>4.2099999999999999E-2</v>
      </c>
      <c r="O38" s="42">
        <v>1.12E-2</v>
      </c>
      <c r="P38" s="40" t="s">
        <v>6</v>
      </c>
    </row>
    <row r="39" spans="2:16" x14ac:dyDescent="0.35">
      <c r="B39" s="40" t="s">
        <v>263</v>
      </c>
      <c r="C39" s="41">
        <v>475020</v>
      </c>
      <c r="D39" s="40" t="s">
        <v>121</v>
      </c>
      <c r="E39" s="40" t="s">
        <v>157</v>
      </c>
      <c r="F39" s="41">
        <v>550013098</v>
      </c>
      <c r="G39" s="40" t="s">
        <v>262</v>
      </c>
      <c r="H39" s="40" t="s">
        <v>84</v>
      </c>
      <c r="I39" s="43">
        <v>398907.35</v>
      </c>
      <c r="J39" s="43">
        <v>672.3</v>
      </c>
      <c r="K39" s="43">
        <v>0</v>
      </c>
      <c r="L39" s="43">
        <v>2681.85</v>
      </c>
      <c r="M39" s="42">
        <v>2.9999999999999997E-4</v>
      </c>
      <c r="N39" s="42">
        <v>3.8300000000000001E-2</v>
      </c>
      <c r="O39" s="42">
        <v>1.0200000000000001E-2</v>
      </c>
      <c r="P39" s="40" t="s">
        <v>6</v>
      </c>
    </row>
    <row r="40" spans="2:16" x14ac:dyDescent="0.35">
      <c r="B40" s="1" t="s">
        <v>264</v>
      </c>
      <c r="C40" s="1" t="s">
        <v>6</v>
      </c>
      <c r="D40" s="1" t="s">
        <v>6</v>
      </c>
      <c r="E40" s="1" t="s">
        <v>6</v>
      </c>
      <c r="F40" s="1" t="s">
        <v>6</v>
      </c>
      <c r="G40" s="1" t="s">
        <v>6</v>
      </c>
      <c r="H40" s="1" t="s">
        <v>6</v>
      </c>
      <c r="I40" s="39">
        <v>444531</v>
      </c>
      <c r="J40" s="1" t="s">
        <v>6</v>
      </c>
      <c r="K40" s="39">
        <v>0</v>
      </c>
      <c r="L40" s="39">
        <v>5260.11</v>
      </c>
      <c r="M40" s="1" t="s">
        <v>6</v>
      </c>
      <c r="N40" s="38">
        <v>7.51E-2</v>
      </c>
      <c r="O40" s="38">
        <v>0.02</v>
      </c>
      <c r="P40" s="1" t="s">
        <v>6</v>
      </c>
    </row>
    <row r="41" spans="2:16" x14ac:dyDescent="0.35">
      <c r="B41" s="40" t="s">
        <v>265</v>
      </c>
      <c r="C41" s="41">
        <v>1091651</v>
      </c>
      <c r="D41" s="40" t="s">
        <v>121</v>
      </c>
      <c r="E41" s="40" t="s">
        <v>157</v>
      </c>
      <c r="F41" s="41">
        <v>510007800</v>
      </c>
      <c r="G41" s="40" t="s">
        <v>266</v>
      </c>
      <c r="H41" s="40" t="s">
        <v>84</v>
      </c>
      <c r="I41" s="43">
        <v>27700</v>
      </c>
      <c r="J41" s="43">
        <v>4940</v>
      </c>
      <c r="K41" s="43">
        <v>0</v>
      </c>
      <c r="L41" s="43">
        <v>1368.38</v>
      </c>
      <c r="M41" s="42">
        <v>1.1000000000000001E-3</v>
      </c>
      <c r="N41" s="42">
        <v>1.95E-2</v>
      </c>
      <c r="O41" s="42">
        <v>5.1999999999999998E-3</v>
      </c>
      <c r="P41" s="40" t="s">
        <v>6</v>
      </c>
    </row>
    <row r="42" spans="2:16" x14ac:dyDescent="0.35">
      <c r="B42" s="40" t="s">
        <v>267</v>
      </c>
      <c r="C42" s="41">
        <v>1140946</v>
      </c>
      <c r="D42" s="40" t="s">
        <v>121</v>
      </c>
      <c r="E42" s="40" t="s">
        <v>157</v>
      </c>
      <c r="F42" s="41">
        <v>510512056</v>
      </c>
      <c r="G42" s="40" t="s">
        <v>251</v>
      </c>
      <c r="H42" s="40" t="s">
        <v>84</v>
      </c>
      <c r="I42" s="43">
        <v>156768</v>
      </c>
      <c r="J42" s="43">
        <v>614.4</v>
      </c>
      <c r="K42" s="43">
        <v>0</v>
      </c>
      <c r="L42" s="43">
        <v>963.18</v>
      </c>
      <c r="M42" s="42">
        <v>3.0999999999999999E-3</v>
      </c>
      <c r="N42" s="42">
        <v>1.37E-2</v>
      </c>
      <c r="O42" s="42">
        <v>3.7000000000000002E-3</v>
      </c>
      <c r="P42" s="40" t="s">
        <v>6</v>
      </c>
    </row>
    <row r="43" spans="2:16" x14ac:dyDescent="0.35">
      <c r="B43" s="40" t="s">
        <v>268</v>
      </c>
      <c r="C43" s="41">
        <v>103010</v>
      </c>
      <c r="D43" s="40" t="s">
        <v>121</v>
      </c>
      <c r="E43" s="40" t="s">
        <v>157</v>
      </c>
      <c r="F43" s="41">
        <v>520041187</v>
      </c>
      <c r="G43" s="40" t="s">
        <v>237</v>
      </c>
      <c r="H43" s="40" t="s">
        <v>84</v>
      </c>
      <c r="I43" s="43">
        <v>257823</v>
      </c>
      <c r="J43" s="43">
        <v>1112</v>
      </c>
      <c r="K43" s="43">
        <v>0</v>
      </c>
      <c r="L43" s="43">
        <v>2866.99</v>
      </c>
      <c r="M43" s="42">
        <v>2.3999999999999998E-3</v>
      </c>
      <c r="N43" s="42">
        <v>4.0899999999999999E-2</v>
      </c>
      <c r="O43" s="42">
        <v>1.09E-2</v>
      </c>
      <c r="P43" s="40" t="s">
        <v>6</v>
      </c>
    </row>
    <row r="44" spans="2:16" x14ac:dyDescent="0.35">
      <c r="B44" s="40" t="s">
        <v>269</v>
      </c>
      <c r="C44" s="41">
        <v>384016</v>
      </c>
      <c r="D44" s="40" t="s">
        <v>121</v>
      </c>
      <c r="E44" s="40" t="s">
        <v>157</v>
      </c>
      <c r="F44" s="41">
        <v>520038530</v>
      </c>
      <c r="G44" s="40" t="s">
        <v>270</v>
      </c>
      <c r="H44" s="40" t="s">
        <v>84</v>
      </c>
      <c r="I44" s="43">
        <v>2240</v>
      </c>
      <c r="J44" s="43">
        <v>2748</v>
      </c>
      <c r="K44" s="43">
        <v>0</v>
      </c>
      <c r="L44" s="43">
        <v>61.55</v>
      </c>
      <c r="M44" s="42">
        <v>1E-4</v>
      </c>
      <c r="N44" s="42">
        <v>8.9999999999999998E-4</v>
      </c>
      <c r="O44" s="42">
        <v>2.0000000000000001E-4</v>
      </c>
      <c r="P44" s="40" t="s">
        <v>6</v>
      </c>
    </row>
    <row r="45" spans="2:16" x14ac:dyDescent="0.35">
      <c r="B45" s="1" t="s">
        <v>271</v>
      </c>
      <c r="C45" s="1" t="s">
        <v>6</v>
      </c>
      <c r="D45" s="1" t="s">
        <v>6</v>
      </c>
      <c r="E45" s="1" t="s">
        <v>6</v>
      </c>
      <c r="F45" s="1" t="s">
        <v>6</v>
      </c>
      <c r="G45" s="1" t="s">
        <v>6</v>
      </c>
      <c r="H45" s="1" t="s">
        <v>6</v>
      </c>
      <c r="I45" s="39">
        <v>0</v>
      </c>
      <c r="J45" s="1" t="s">
        <v>6</v>
      </c>
      <c r="K45" s="39">
        <v>0</v>
      </c>
      <c r="L45" s="39">
        <v>0</v>
      </c>
      <c r="M45" s="1" t="s">
        <v>6</v>
      </c>
      <c r="N45" s="38">
        <v>0</v>
      </c>
      <c r="O45" s="38">
        <v>0</v>
      </c>
      <c r="P45" s="1" t="s">
        <v>6</v>
      </c>
    </row>
    <row r="46" spans="2:16" x14ac:dyDescent="0.35">
      <c r="B46" s="1" t="s">
        <v>272</v>
      </c>
      <c r="C46" s="1" t="s">
        <v>6</v>
      </c>
      <c r="D46" s="1" t="s">
        <v>6</v>
      </c>
      <c r="E46" s="1" t="s">
        <v>6</v>
      </c>
      <c r="F46" s="1" t="s">
        <v>6</v>
      </c>
      <c r="G46" s="1" t="s">
        <v>6</v>
      </c>
      <c r="H46" s="1" t="s">
        <v>6</v>
      </c>
      <c r="I46" s="1" t="s">
        <v>6</v>
      </c>
      <c r="J46" s="1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</row>
    <row r="47" spans="2:16" x14ac:dyDescent="0.35">
      <c r="B47" s="1" t="s">
        <v>273</v>
      </c>
      <c r="C47" s="1" t="s">
        <v>6</v>
      </c>
      <c r="D47" s="1" t="s">
        <v>6</v>
      </c>
      <c r="E47" s="1" t="s">
        <v>6</v>
      </c>
      <c r="F47" s="1" t="s">
        <v>6</v>
      </c>
      <c r="G47" s="1" t="s">
        <v>6</v>
      </c>
      <c r="H47" s="1" t="s">
        <v>6</v>
      </c>
      <c r="I47" s="1" t="s">
        <v>6</v>
      </c>
      <c r="J47" s="1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</row>
    <row r="48" spans="2:16" x14ac:dyDescent="0.35">
      <c r="B48" s="1" t="s">
        <v>96</v>
      </c>
      <c r="C48" s="1" t="s">
        <v>6</v>
      </c>
      <c r="D48" s="1" t="s">
        <v>6</v>
      </c>
      <c r="E48" s="1" t="s">
        <v>6</v>
      </c>
      <c r="F48" s="1" t="s">
        <v>6</v>
      </c>
      <c r="G48" s="1" t="s">
        <v>6</v>
      </c>
      <c r="H48" s="1" t="s">
        <v>6</v>
      </c>
      <c r="I48" s="39">
        <v>61022</v>
      </c>
      <c r="J48" s="1" t="s">
        <v>6</v>
      </c>
      <c r="K48" s="39">
        <v>0</v>
      </c>
      <c r="L48" s="39">
        <v>18918.650000000001</v>
      </c>
      <c r="M48" s="1" t="s">
        <v>6</v>
      </c>
      <c r="N48" s="38">
        <v>0.27010000000000001</v>
      </c>
      <c r="O48" s="38">
        <v>7.1900000000000006E-2</v>
      </c>
      <c r="P48" s="1" t="s">
        <v>6</v>
      </c>
    </row>
    <row r="49" spans="2:16" x14ac:dyDescent="0.35">
      <c r="B49" s="1" t="s">
        <v>150</v>
      </c>
      <c r="C49" s="1" t="s">
        <v>6</v>
      </c>
      <c r="D49" s="1" t="s">
        <v>6</v>
      </c>
      <c r="E49" s="1" t="s">
        <v>6</v>
      </c>
      <c r="F49" s="1" t="s">
        <v>6</v>
      </c>
      <c r="G49" s="1" t="s">
        <v>6</v>
      </c>
      <c r="H49" s="1" t="s">
        <v>6</v>
      </c>
      <c r="I49" s="39">
        <v>4860</v>
      </c>
      <c r="J49" s="1" t="s">
        <v>6</v>
      </c>
      <c r="K49" s="39">
        <v>0</v>
      </c>
      <c r="L49" s="39">
        <v>894.13</v>
      </c>
      <c r="M49" s="1" t="s">
        <v>6</v>
      </c>
      <c r="N49" s="38">
        <v>1.2800000000000001E-2</v>
      </c>
      <c r="O49" s="38">
        <v>3.3999999999999998E-3</v>
      </c>
      <c r="P49" s="1" t="s">
        <v>6</v>
      </c>
    </row>
    <row r="50" spans="2:16" x14ac:dyDescent="0.35">
      <c r="B50" s="40" t="s">
        <v>274</v>
      </c>
      <c r="C50" s="40" t="s">
        <v>275</v>
      </c>
      <c r="D50" s="40" t="s">
        <v>157</v>
      </c>
      <c r="E50" s="40" t="s">
        <v>218</v>
      </c>
      <c r="F50" s="41">
        <v>511235434</v>
      </c>
      <c r="G50" s="40" t="s">
        <v>276</v>
      </c>
      <c r="H50" s="40" t="s">
        <v>48</v>
      </c>
      <c r="I50" s="43">
        <v>3936</v>
      </c>
      <c r="J50" s="43">
        <v>4569</v>
      </c>
      <c r="K50" s="43">
        <v>0</v>
      </c>
      <c r="L50" s="43">
        <v>559.29</v>
      </c>
      <c r="M50" s="42">
        <v>1E-4</v>
      </c>
      <c r="N50" s="42">
        <v>8.0000000000000002E-3</v>
      </c>
      <c r="O50" s="42">
        <v>2.0999999999999999E-3</v>
      </c>
      <c r="P50" s="41">
        <v>1060250</v>
      </c>
    </row>
    <row r="51" spans="2:16" x14ac:dyDescent="0.35">
      <c r="B51" s="40" t="s">
        <v>277</v>
      </c>
      <c r="C51" s="40" t="s">
        <v>278</v>
      </c>
      <c r="D51" s="40" t="s">
        <v>157</v>
      </c>
      <c r="E51" s="40" t="s">
        <v>218</v>
      </c>
      <c r="F51" s="41">
        <v>2080</v>
      </c>
      <c r="G51" s="40" t="s">
        <v>279</v>
      </c>
      <c r="H51" s="40" t="s">
        <v>48</v>
      </c>
      <c r="I51" s="43">
        <v>924</v>
      </c>
      <c r="J51" s="43">
        <v>11652</v>
      </c>
      <c r="K51" s="43">
        <v>0</v>
      </c>
      <c r="L51" s="43">
        <v>334.84</v>
      </c>
      <c r="M51" s="42">
        <v>0</v>
      </c>
      <c r="N51" s="42">
        <v>4.7999999999999996E-3</v>
      </c>
      <c r="O51" s="42">
        <v>1.2999999999999999E-3</v>
      </c>
      <c r="P51" s="41">
        <v>100560</v>
      </c>
    </row>
    <row r="52" spans="2:16" x14ac:dyDescent="0.35">
      <c r="B52" s="1" t="s">
        <v>149</v>
      </c>
      <c r="C52" s="1" t="s">
        <v>6</v>
      </c>
      <c r="D52" s="1" t="s">
        <v>6</v>
      </c>
      <c r="E52" s="1" t="s">
        <v>6</v>
      </c>
      <c r="F52" s="1" t="s">
        <v>6</v>
      </c>
      <c r="G52" s="1" t="s">
        <v>6</v>
      </c>
      <c r="H52" s="1" t="s">
        <v>6</v>
      </c>
      <c r="I52" s="39">
        <v>56162</v>
      </c>
      <c r="J52" s="1" t="s">
        <v>6</v>
      </c>
      <c r="K52" s="39">
        <v>0</v>
      </c>
      <c r="L52" s="39">
        <v>18024.52</v>
      </c>
      <c r="M52" s="1" t="s">
        <v>6</v>
      </c>
      <c r="N52" s="38">
        <v>0.25729999999999997</v>
      </c>
      <c r="O52" s="38">
        <v>6.8500000000000005E-2</v>
      </c>
      <c r="P52" s="1" t="s">
        <v>6</v>
      </c>
    </row>
    <row r="53" spans="2:16" x14ac:dyDescent="0.35">
      <c r="B53" s="40" t="s">
        <v>280</v>
      </c>
      <c r="C53" s="40" t="s">
        <v>281</v>
      </c>
      <c r="D53" s="40" t="s">
        <v>157</v>
      </c>
      <c r="E53" s="40" t="s">
        <v>218</v>
      </c>
      <c r="F53" s="41">
        <v>99416</v>
      </c>
      <c r="G53" s="40" t="s">
        <v>282</v>
      </c>
      <c r="H53" s="40" t="s">
        <v>52</v>
      </c>
      <c r="I53" s="43">
        <v>739</v>
      </c>
      <c r="J53" s="43">
        <v>8849</v>
      </c>
      <c r="K53" s="43">
        <v>0</v>
      </c>
      <c r="L53" s="43">
        <v>230.32</v>
      </c>
      <c r="M53" s="42">
        <v>0</v>
      </c>
      <c r="N53" s="42">
        <v>3.3E-3</v>
      </c>
      <c r="O53" s="42">
        <v>8.9999999999999998E-4</v>
      </c>
      <c r="P53" s="41">
        <v>60613957</v>
      </c>
    </row>
    <row r="54" spans="2:16" x14ac:dyDescent="0.35">
      <c r="B54" s="40" t="s">
        <v>283</v>
      </c>
      <c r="C54" s="40" t="s">
        <v>284</v>
      </c>
      <c r="D54" s="40" t="s">
        <v>285</v>
      </c>
      <c r="E54" s="40" t="s">
        <v>218</v>
      </c>
      <c r="F54" s="41">
        <v>97184</v>
      </c>
      <c r="G54" s="40" t="s">
        <v>282</v>
      </c>
      <c r="H54" s="40" t="s">
        <v>48</v>
      </c>
      <c r="I54" s="43">
        <v>324</v>
      </c>
      <c r="J54" s="43">
        <v>25856</v>
      </c>
      <c r="K54" s="43">
        <v>0</v>
      </c>
      <c r="L54" s="43">
        <v>260.52999999999997</v>
      </c>
      <c r="M54" s="42">
        <v>0</v>
      </c>
      <c r="N54" s="42">
        <v>3.7000000000000002E-3</v>
      </c>
      <c r="O54" s="42">
        <v>1E-3</v>
      </c>
      <c r="P54" s="41">
        <v>112482</v>
      </c>
    </row>
    <row r="55" spans="2:16" x14ac:dyDescent="0.35">
      <c r="B55" s="40" t="s">
        <v>286</v>
      </c>
      <c r="C55" s="40" t="s">
        <v>287</v>
      </c>
      <c r="D55" s="40" t="s">
        <v>288</v>
      </c>
      <c r="E55" s="40" t="s">
        <v>218</v>
      </c>
      <c r="F55" s="41">
        <v>98167</v>
      </c>
      <c r="G55" s="40" t="s">
        <v>282</v>
      </c>
      <c r="H55" s="40" t="s">
        <v>52</v>
      </c>
      <c r="I55" s="43">
        <v>217</v>
      </c>
      <c r="J55" s="43">
        <v>25840</v>
      </c>
      <c r="K55" s="43">
        <v>0</v>
      </c>
      <c r="L55" s="43">
        <v>197.49</v>
      </c>
      <c r="M55" s="42">
        <v>0</v>
      </c>
      <c r="N55" s="42">
        <v>2.8E-3</v>
      </c>
      <c r="O55" s="42">
        <v>6.9999999999999999E-4</v>
      </c>
      <c r="P55" s="41">
        <v>70380597</v>
      </c>
    </row>
    <row r="56" spans="2:16" x14ac:dyDescent="0.35">
      <c r="B56" s="40" t="s">
        <v>289</v>
      </c>
      <c r="C56" s="40" t="s">
        <v>290</v>
      </c>
      <c r="D56" s="40" t="s">
        <v>285</v>
      </c>
      <c r="E56" s="40" t="s">
        <v>218</v>
      </c>
      <c r="F56" s="41">
        <v>98044</v>
      </c>
      <c r="G56" s="40" t="s">
        <v>276</v>
      </c>
      <c r="H56" s="40" t="s">
        <v>48</v>
      </c>
      <c r="I56" s="43">
        <v>489</v>
      </c>
      <c r="J56" s="43">
        <v>20711</v>
      </c>
      <c r="K56" s="43">
        <v>0</v>
      </c>
      <c r="L56" s="43">
        <v>314.97000000000003</v>
      </c>
      <c r="M56" s="42">
        <v>0</v>
      </c>
      <c r="N56" s="42">
        <v>4.4999999999999997E-3</v>
      </c>
      <c r="O56" s="42">
        <v>1.1999999999999999E-3</v>
      </c>
      <c r="P56" s="41">
        <v>115519</v>
      </c>
    </row>
    <row r="57" spans="2:16" x14ac:dyDescent="0.35">
      <c r="B57" s="40" t="s">
        <v>291</v>
      </c>
      <c r="C57" s="40" t="s">
        <v>292</v>
      </c>
      <c r="D57" s="40" t="s">
        <v>285</v>
      </c>
      <c r="E57" s="40" t="s">
        <v>218</v>
      </c>
      <c r="F57" s="41">
        <v>99204</v>
      </c>
      <c r="G57" s="40" t="s">
        <v>293</v>
      </c>
      <c r="H57" s="40" t="s">
        <v>48</v>
      </c>
      <c r="I57" s="43">
        <v>8970</v>
      </c>
      <c r="J57" s="43">
        <v>4453</v>
      </c>
      <c r="K57" s="43">
        <v>0</v>
      </c>
      <c r="L57" s="43">
        <v>1242.24</v>
      </c>
      <c r="M57" s="42">
        <v>0</v>
      </c>
      <c r="N57" s="42">
        <v>1.77E-2</v>
      </c>
      <c r="O57" s="42">
        <v>4.7000000000000002E-3</v>
      </c>
      <c r="P57" s="41">
        <v>1060193</v>
      </c>
    </row>
    <row r="58" spans="2:16" x14ac:dyDescent="0.35">
      <c r="B58" s="40" t="s">
        <v>294</v>
      </c>
      <c r="C58" s="40" t="s">
        <v>295</v>
      </c>
      <c r="D58" s="40" t="s">
        <v>285</v>
      </c>
      <c r="E58" s="40" t="s">
        <v>218</v>
      </c>
      <c r="F58" s="41">
        <v>99201</v>
      </c>
      <c r="G58" s="40" t="s">
        <v>293</v>
      </c>
      <c r="H58" s="40" t="s">
        <v>48</v>
      </c>
      <c r="I58" s="43">
        <v>3009</v>
      </c>
      <c r="J58" s="43">
        <v>6043</v>
      </c>
      <c r="K58" s="43">
        <v>0</v>
      </c>
      <c r="L58" s="43">
        <v>565.5</v>
      </c>
      <c r="M58" s="42">
        <v>0</v>
      </c>
      <c r="N58" s="42">
        <v>8.0999999999999996E-3</v>
      </c>
      <c r="O58" s="42">
        <v>2.0999999999999999E-3</v>
      </c>
      <c r="P58" s="41">
        <v>103747</v>
      </c>
    </row>
    <row r="59" spans="2:16" x14ac:dyDescent="0.35">
      <c r="B59" s="40" t="s">
        <v>296</v>
      </c>
      <c r="C59" s="40" t="s">
        <v>297</v>
      </c>
      <c r="D59" s="40" t="s">
        <v>285</v>
      </c>
      <c r="E59" s="40" t="s">
        <v>218</v>
      </c>
      <c r="F59" s="41">
        <v>99375</v>
      </c>
      <c r="G59" s="40" t="s">
        <v>293</v>
      </c>
      <c r="H59" s="40" t="s">
        <v>48</v>
      </c>
      <c r="I59" s="43">
        <v>203</v>
      </c>
      <c r="J59" s="43">
        <v>38552</v>
      </c>
      <c r="K59" s="43">
        <v>0</v>
      </c>
      <c r="L59" s="43">
        <v>243.39</v>
      </c>
      <c r="M59" s="42">
        <v>0</v>
      </c>
      <c r="N59" s="42">
        <v>3.5000000000000001E-3</v>
      </c>
      <c r="O59" s="42">
        <v>8.9999999999999998E-4</v>
      </c>
      <c r="P59" s="41">
        <v>113571</v>
      </c>
    </row>
    <row r="60" spans="2:16" x14ac:dyDescent="0.35">
      <c r="B60" s="40" t="s">
        <v>298</v>
      </c>
      <c r="C60" s="40" t="s">
        <v>299</v>
      </c>
      <c r="D60" s="40" t="s">
        <v>285</v>
      </c>
      <c r="E60" s="40" t="s">
        <v>218</v>
      </c>
      <c r="F60" s="41">
        <v>99374</v>
      </c>
      <c r="G60" s="40" t="s">
        <v>293</v>
      </c>
      <c r="H60" s="40" t="s">
        <v>48</v>
      </c>
      <c r="I60" s="43">
        <v>2321</v>
      </c>
      <c r="J60" s="43">
        <v>15848</v>
      </c>
      <c r="K60" s="43">
        <v>0</v>
      </c>
      <c r="L60" s="43">
        <v>1143.96</v>
      </c>
      <c r="M60" s="42">
        <v>0</v>
      </c>
      <c r="N60" s="42">
        <v>1.6299999999999999E-2</v>
      </c>
      <c r="O60" s="42">
        <v>4.3E-3</v>
      </c>
      <c r="P60" s="41">
        <v>1051424</v>
      </c>
    </row>
    <row r="61" spans="2:16" x14ac:dyDescent="0.35">
      <c r="B61" s="40" t="s">
        <v>300</v>
      </c>
      <c r="C61" s="40" t="s">
        <v>301</v>
      </c>
      <c r="D61" s="40" t="s">
        <v>157</v>
      </c>
      <c r="E61" s="40" t="s">
        <v>218</v>
      </c>
      <c r="F61" s="41">
        <v>97411</v>
      </c>
      <c r="G61" s="40" t="s">
        <v>302</v>
      </c>
      <c r="H61" s="40" t="s">
        <v>48</v>
      </c>
      <c r="I61" s="43">
        <v>1856</v>
      </c>
      <c r="J61" s="43">
        <v>14549</v>
      </c>
      <c r="K61" s="43">
        <v>0</v>
      </c>
      <c r="L61" s="43">
        <v>839.79</v>
      </c>
      <c r="M61" s="42">
        <v>0</v>
      </c>
      <c r="N61" s="42">
        <v>1.2E-2</v>
      </c>
      <c r="O61" s="42">
        <v>3.2000000000000002E-3</v>
      </c>
      <c r="P61" s="41">
        <v>60004140</v>
      </c>
    </row>
    <row r="62" spans="2:16" x14ac:dyDescent="0.35">
      <c r="B62" s="40" t="s">
        <v>303</v>
      </c>
      <c r="C62" s="40" t="s">
        <v>304</v>
      </c>
      <c r="D62" s="40" t="s">
        <v>157</v>
      </c>
      <c r="E62" s="40" t="s">
        <v>218</v>
      </c>
      <c r="F62" s="41">
        <v>98509</v>
      </c>
      <c r="G62" s="40" t="s">
        <v>302</v>
      </c>
      <c r="H62" s="40" t="s">
        <v>48</v>
      </c>
      <c r="I62" s="43">
        <v>462</v>
      </c>
      <c r="J62" s="43">
        <v>36099</v>
      </c>
      <c r="K62" s="43">
        <v>0</v>
      </c>
      <c r="L62" s="43">
        <v>518.67999999999995</v>
      </c>
      <c r="M62" s="42">
        <v>0</v>
      </c>
      <c r="N62" s="42">
        <v>7.4000000000000003E-3</v>
      </c>
      <c r="O62" s="42">
        <v>2E-3</v>
      </c>
      <c r="P62" s="41">
        <v>60128162</v>
      </c>
    </row>
    <row r="63" spans="2:16" x14ac:dyDescent="0.35">
      <c r="B63" s="40" t="s">
        <v>305</v>
      </c>
      <c r="C63" s="40" t="s">
        <v>306</v>
      </c>
      <c r="D63" s="40" t="s">
        <v>285</v>
      </c>
      <c r="E63" s="40" t="s">
        <v>218</v>
      </c>
      <c r="F63" s="41">
        <v>98108</v>
      </c>
      <c r="G63" s="40" t="s">
        <v>302</v>
      </c>
      <c r="H63" s="40" t="s">
        <v>48</v>
      </c>
      <c r="I63" s="43">
        <v>1647</v>
      </c>
      <c r="J63" s="43">
        <v>21787</v>
      </c>
      <c r="K63" s="43">
        <v>0</v>
      </c>
      <c r="L63" s="43">
        <v>1115.97</v>
      </c>
      <c r="M63" s="42">
        <v>0</v>
      </c>
      <c r="N63" s="42">
        <v>1.5900000000000001E-2</v>
      </c>
      <c r="O63" s="42">
        <v>4.1999999999999997E-3</v>
      </c>
      <c r="P63" s="41">
        <v>1055714</v>
      </c>
    </row>
    <row r="64" spans="2:16" x14ac:dyDescent="0.35">
      <c r="B64" s="40" t="s">
        <v>307</v>
      </c>
      <c r="C64" s="40" t="s">
        <v>308</v>
      </c>
      <c r="D64" s="40" t="s">
        <v>309</v>
      </c>
      <c r="E64" s="40" t="s">
        <v>218</v>
      </c>
      <c r="F64" s="41">
        <v>99275</v>
      </c>
      <c r="G64" s="40" t="s">
        <v>310</v>
      </c>
      <c r="H64" s="40" t="s">
        <v>48</v>
      </c>
      <c r="I64" s="43">
        <v>1932</v>
      </c>
      <c r="J64" s="43">
        <v>33932</v>
      </c>
      <c r="K64" s="43">
        <v>0</v>
      </c>
      <c r="L64" s="43">
        <v>2038.81</v>
      </c>
      <c r="M64" s="42">
        <v>0</v>
      </c>
      <c r="N64" s="42">
        <v>2.9100000000000001E-2</v>
      </c>
      <c r="O64" s="42">
        <v>7.7000000000000002E-3</v>
      </c>
      <c r="P64" s="41">
        <v>105049</v>
      </c>
    </row>
    <row r="65" spans="2:16" x14ac:dyDescent="0.35">
      <c r="B65" s="40" t="s">
        <v>311</v>
      </c>
      <c r="C65" s="40" t="s">
        <v>312</v>
      </c>
      <c r="D65" s="40" t="s">
        <v>309</v>
      </c>
      <c r="E65" s="40" t="s">
        <v>218</v>
      </c>
      <c r="F65" s="41">
        <v>97912</v>
      </c>
      <c r="G65" s="40" t="s">
        <v>310</v>
      </c>
      <c r="H65" s="40" t="s">
        <v>48</v>
      </c>
      <c r="I65" s="43">
        <v>382</v>
      </c>
      <c r="J65" s="43">
        <v>19188</v>
      </c>
      <c r="K65" s="43">
        <v>0</v>
      </c>
      <c r="L65" s="43">
        <v>227.96</v>
      </c>
      <c r="M65" s="42">
        <v>0</v>
      </c>
      <c r="N65" s="42">
        <v>3.2000000000000002E-3</v>
      </c>
      <c r="O65" s="42">
        <v>8.9999999999999998E-4</v>
      </c>
      <c r="P65" s="41">
        <v>60087186</v>
      </c>
    </row>
    <row r="66" spans="2:16" x14ac:dyDescent="0.35">
      <c r="B66" s="40" t="s">
        <v>313</v>
      </c>
      <c r="C66" s="40" t="s">
        <v>314</v>
      </c>
      <c r="D66" s="40" t="s">
        <v>309</v>
      </c>
      <c r="E66" s="40" t="s">
        <v>218</v>
      </c>
      <c r="F66" s="41">
        <v>99771</v>
      </c>
      <c r="G66" s="40" t="s">
        <v>279</v>
      </c>
      <c r="H66" s="40" t="s">
        <v>48</v>
      </c>
      <c r="I66" s="43">
        <v>2697</v>
      </c>
      <c r="J66" s="43">
        <v>17820</v>
      </c>
      <c r="K66" s="43">
        <v>0</v>
      </c>
      <c r="L66" s="43">
        <v>1494.68</v>
      </c>
      <c r="M66" s="42">
        <v>0</v>
      </c>
      <c r="N66" s="42">
        <v>2.1299999999999999E-2</v>
      </c>
      <c r="O66" s="42">
        <v>5.7000000000000002E-3</v>
      </c>
      <c r="P66" s="41">
        <v>103788</v>
      </c>
    </row>
    <row r="67" spans="2:16" x14ac:dyDescent="0.35">
      <c r="B67" s="40" t="s">
        <v>315</v>
      </c>
      <c r="C67" s="40" t="s">
        <v>316</v>
      </c>
      <c r="D67" s="40" t="s">
        <v>157</v>
      </c>
      <c r="E67" s="40" t="s">
        <v>218</v>
      </c>
      <c r="F67" s="41">
        <v>99456</v>
      </c>
      <c r="G67" s="40" t="s">
        <v>317</v>
      </c>
      <c r="H67" s="40" t="s">
        <v>48</v>
      </c>
      <c r="I67" s="43">
        <v>1928</v>
      </c>
      <c r="J67" s="43">
        <v>29586</v>
      </c>
      <c r="K67" s="43">
        <v>0</v>
      </c>
      <c r="L67" s="43">
        <v>1774</v>
      </c>
      <c r="M67" s="42">
        <v>0</v>
      </c>
      <c r="N67" s="42">
        <v>2.53E-2</v>
      </c>
      <c r="O67" s="42">
        <v>6.7000000000000002E-3</v>
      </c>
      <c r="P67" s="41">
        <v>119636</v>
      </c>
    </row>
    <row r="68" spans="2:16" x14ac:dyDescent="0.35">
      <c r="B68" s="40" t="s">
        <v>318</v>
      </c>
      <c r="C68" s="40" t="s">
        <v>319</v>
      </c>
      <c r="D68" s="40" t="s">
        <v>157</v>
      </c>
      <c r="E68" s="40" t="s">
        <v>218</v>
      </c>
      <c r="F68" s="41">
        <v>97108</v>
      </c>
      <c r="G68" s="40" t="s">
        <v>317</v>
      </c>
      <c r="H68" s="40" t="s">
        <v>48</v>
      </c>
      <c r="I68" s="43">
        <v>2593</v>
      </c>
      <c r="J68" s="43">
        <v>18273</v>
      </c>
      <c r="K68" s="43">
        <v>0</v>
      </c>
      <c r="L68" s="43">
        <v>1473.58</v>
      </c>
      <c r="M68" s="42">
        <v>0</v>
      </c>
      <c r="N68" s="42">
        <v>2.1000000000000001E-2</v>
      </c>
      <c r="O68" s="42">
        <v>5.5999999999999999E-3</v>
      </c>
      <c r="P68" s="41">
        <v>111203</v>
      </c>
    </row>
    <row r="69" spans="2:16" x14ac:dyDescent="0.35">
      <c r="B69" s="40" t="s">
        <v>320</v>
      </c>
      <c r="C69" s="40" t="s">
        <v>321</v>
      </c>
      <c r="D69" s="40" t="s">
        <v>309</v>
      </c>
      <c r="E69" s="40" t="s">
        <v>218</v>
      </c>
      <c r="F69" s="41">
        <v>99122</v>
      </c>
      <c r="G69" s="40" t="s">
        <v>219</v>
      </c>
      <c r="H69" s="40" t="s">
        <v>48</v>
      </c>
      <c r="I69" s="43">
        <v>121</v>
      </c>
      <c r="J69" s="43">
        <v>337289</v>
      </c>
      <c r="K69" s="43">
        <v>0</v>
      </c>
      <c r="L69" s="43">
        <v>1269.25</v>
      </c>
      <c r="M69" s="42">
        <v>0</v>
      </c>
      <c r="N69" s="42">
        <v>1.8100000000000002E-2</v>
      </c>
      <c r="O69" s="42">
        <v>4.7999999999999996E-3</v>
      </c>
      <c r="P69" s="41">
        <v>108092</v>
      </c>
    </row>
    <row r="70" spans="2:16" x14ac:dyDescent="0.35">
      <c r="B70" s="40" t="s">
        <v>322</v>
      </c>
      <c r="C70" s="40" t="s">
        <v>323</v>
      </c>
      <c r="D70" s="40" t="s">
        <v>309</v>
      </c>
      <c r="E70" s="40" t="s">
        <v>218</v>
      </c>
      <c r="F70" s="41">
        <v>97149</v>
      </c>
      <c r="G70" s="40" t="s">
        <v>219</v>
      </c>
      <c r="H70" s="40" t="s">
        <v>48</v>
      </c>
      <c r="I70" s="43">
        <v>647</v>
      </c>
      <c r="J70" s="43">
        <v>34436</v>
      </c>
      <c r="K70" s="43">
        <v>0</v>
      </c>
      <c r="L70" s="43">
        <v>692.91</v>
      </c>
      <c r="M70" s="42">
        <v>0</v>
      </c>
      <c r="N70" s="42">
        <v>9.9000000000000008E-3</v>
      </c>
      <c r="O70" s="42">
        <v>2.5999999999999999E-3</v>
      </c>
      <c r="P70" s="41">
        <v>60606209</v>
      </c>
    </row>
    <row r="71" spans="2:16" x14ac:dyDescent="0.35">
      <c r="B71" s="40" t="s">
        <v>324</v>
      </c>
      <c r="C71" s="40" t="s">
        <v>325</v>
      </c>
      <c r="D71" s="40" t="s">
        <v>309</v>
      </c>
      <c r="E71" s="40" t="s">
        <v>218</v>
      </c>
      <c r="F71" s="41">
        <v>99915</v>
      </c>
      <c r="G71" s="40" t="s">
        <v>219</v>
      </c>
      <c r="H71" s="40" t="s">
        <v>48</v>
      </c>
      <c r="I71" s="43">
        <v>150</v>
      </c>
      <c r="J71" s="43">
        <v>292005</v>
      </c>
      <c r="K71" s="43">
        <v>0</v>
      </c>
      <c r="L71" s="43">
        <v>1362.2</v>
      </c>
      <c r="M71" s="42">
        <v>0</v>
      </c>
      <c r="N71" s="42">
        <v>1.9400000000000001E-2</v>
      </c>
      <c r="O71" s="42">
        <v>5.1999999999999998E-3</v>
      </c>
      <c r="P71" s="41">
        <v>60354768</v>
      </c>
    </row>
    <row r="72" spans="2:16" x14ac:dyDescent="0.35">
      <c r="B72" s="40" t="s">
        <v>326</v>
      </c>
      <c r="C72" s="40" t="s">
        <v>327</v>
      </c>
      <c r="D72" s="40" t="s">
        <v>157</v>
      </c>
      <c r="E72" s="40" t="s">
        <v>218</v>
      </c>
      <c r="F72" s="41">
        <v>97141</v>
      </c>
      <c r="G72" s="40" t="s">
        <v>219</v>
      </c>
      <c r="H72" s="40" t="s">
        <v>48</v>
      </c>
      <c r="I72" s="43">
        <v>209</v>
      </c>
      <c r="J72" s="43">
        <v>56142</v>
      </c>
      <c r="K72" s="43">
        <v>0</v>
      </c>
      <c r="L72" s="43">
        <v>364.92</v>
      </c>
      <c r="M72" s="42">
        <v>0</v>
      </c>
      <c r="N72" s="42">
        <v>5.1999999999999998E-3</v>
      </c>
      <c r="O72" s="42">
        <v>1.4E-3</v>
      </c>
      <c r="P72" s="41">
        <v>60306305</v>
      </c>
    </row>
    <row r="73" spans="2:16" x14ac:dyDescent="0.35">
      <c r="B73" s="40" t="s">
        <v>328</v>
      </c>
      <c r="C73" s="40" t="s">
        <v>329</v>
      </c>
      <c r="D73" s="40" t="s">
        <v>330</v>
      </c>
      <c r="E73" s="40" t="s">
        <v>218</v>
      </c>
      <c r="F73" s="41">
        <v>99341</v>
      </c>
      <c r="G73" s="40" t="s">
        <v>331</v>
      </c>
      <c r="H73" s="40" t="s">
        <v>48</v>
      </c>
      <c r="I73" s="43">
        <v>25266</v>
      </c>
      <c r="J73" s="43">
        <v>831.5</v>
      </c>
      <c r="K73" s="43">
        <v>0</v>
      </c>
      <c r="L73" s="43">
        <v>653.37</v>
      </c>
      <c r="M73" s="42">
        <v>2.0000000000000001E-4</v>
      </c>
      <c r="N73" s="42">
        <v>9.2999999999999992E-3</v>
      </c>
      <c r="O73" s="42">
        <v>2.5000000000000001E-3</v>
      </c>
      <c r="P73" s="41">
        <v>76666098</v>
      </c>
    </row>
    <row r="74" spans="2:16" x14ac:dyDescent="0.35">
      <c r="B74" s="36" t="s">
        <v>98</v>
      </c>
    </row>
    <row r="75" spans="2:16" x14ac:dyDescent="0.35">
      <c r="B75" s="36" t="s">
        <v>139</v>
      </c>
    </row>
    <row r="76" spans="2:16" x14ac:dyDescent="0.35">
      <c r="B76" s="67" t="s">
        <v>56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</row>
  </sheetData>
  <mergeCells count="1">
    <mergeCell ref="B76:P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rightToLeft="1" workbookViewId="0"/>
  </sheetViews>
  <sheetFormatPr defaultRowHeight="14.15" x14ac:dyDescent="0.35"/>
  <cols>
    <col min="1" max="1" width="3" customWidth="1"/>
    <col min="2" max="2" width="38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  <col min="16" max="16" width="12.2109375" bestFit="1" customWidth="1"/>
  </cols>
  <sheetData>
    <row r="1" spans="2:17" x14ac:dyDescent="0.35">
      <c r="B1" s="37" t="s">
        <v>0</v>
      </c>
      <c r="C1" s="37" t="s">
        <v>1</v>
      </c>
    </row>
    <row r="2" spans="2:17" x14ac:dyDescent="0.35">
      <c r="B2" s="37" t="s">
        <v>2</v>
      </c>
      <c r="C2" s="37" t="s">
        <v>3</v>
      </c>
    </row>
    <row r="3" spans="2:17" x14ac:dyDescent="0.35">
      <c r="B3" s="37" t="s">
        <v>4</v>
      </c>
      <c r="C3" s="37" t="s">
        <v>5</v>
      </c>
    </row>
    <row r="4" spans="2:17" x14ac:dyDescent="0.35">
      <c r="B4" s="37" t="s">
        <v>6</v>
      </c>
      <c r="C4" s="37" t="s">
        <v>6</v>
      </c>
    </row>
    <row r="5" spans="2:17" x14ac:dyDescent="0.35">
      <c r="B5" s="37" t="s">
        <v>6</v>
      </c>
      <c r="C5" s="37" t="s">
        <v>6</v>
      </c>
    </row>
    <row r="6" spans="2:17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2:17" x14ac:dyDescent="0.35">
      <c r="B7" s="3" t="s">
        <v>332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2:17" x14ac:dyDescent="0.35">
      <c r="B8" s="1" t="s">
        <v>58</v>
      </c>
      <c r="C8" s="1" t="s">
        <v>59</v>
      </c>
      <c r="D8" s="1" t="s">
        <v>101</v>
      </c>
      <c r="E8" s="1" t="s">
        <v>60</v>
      </c>
      <c r="F8" s="1" t="s">
        <v>142</v>
      </c>
      <c r="G8" s="1" t="s">
        <v>63</v>
      </c>
      <c r="H8" s="1" t="s">
        <v>104</v>
      </c>
      <c r="I8" s="1" t="s">
        <v>105</v>
      </c>
      <c r="J8" s="1" t="s">
        <v>106</v>
      </c>
      <c r="K8" s="1" t="s">
        <v>66</v>
      </c>
      <c r="L8" s="1" t="s">
        <v>107</v>
      </c>
      <c r="M8" s="1" t="s">
        <v>67</v>
      </c>
      <c r="N8" s="1" t="s">
        <v>108</v>
      </c>
      <c r="O8" s="1" t="s">
        <v>6</v>
      </c>
    </row>
    <row r="9" spans="2:17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154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2:17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74</v>
      </c>
      <c r="L10" s="1" t="s">
        <v>75</v>
      </c>
      <c r="M10" s="1" t="s">
        <v>76</v>
      </c>
      <c r="N10" s="1" t="s">
        <v>112</v>
      </c>
      <c r="O10" s="1" t="s">
        <v>6</v>
      </c>
    </row>
    <row r="11" spans="2:17" x14ac:dyDescent="0.35">
      <c r="B11" s="1" t="s">
        <v>333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3744976</v>
      </c>
      <c r="I11" s="1" t="s">
        <v>6</v>
      </c>
      <c r="J11" s="39">
        <v>0</v>
      </c>
      <c r="K11" s="39">
        <v>64539.74</v>
      </c>
      <c r="L11" s="1" t="s">
        <v>6</v>
      </c>
      <c r="M11" s="38">
        <v>1</v>
      </c>
      <c r="N11" s="38">
        <v>0.24540000000000001</v>
      </c>
      <c r="O11" s="1" t="s">
        <v>6</v>
      </c>
    </row>
    <row r="12" spans="2:17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f>+H13+H16+H26</f>
        <v>3686940</v>
      </c>
      <c r="I12" s="1" t="s">
        <v>6</v>
      </c>
      <c r="J12" s="39">
        <v>0</v>
      </c>
      <c r="K12" s="39">
        <f>+K13+K16+K26</f>
        <v>48997.71</v>
      </c>
      <c r="L12" s="1" t="s">
        <v>6</v>
      </c>
      <c r="M12" s="38">
        <v>0.68720000000000003</v>
      </c>
      <c r="N12" s="38">
        <v>0.1686</v>
      </c>
      <c r="O12" s="1" t="s">
        <v>6</v>
      </c>
    </row>
    <row r="13" spans="2:17" x14ac:dyDescent="0.35">
      <c r="B13" s="1" t="s">
        <v>334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f>SUM(H14:H15)</f>
        <v>40000</v>
      </c>
      <c r="I13" s="1" t="s">
        <v>6</v>
      </c>
      <c r="J13" s="39">
        <v>0</v>
      </c>
      <c r="K13" s="39">
        <f>SUM(K14:K15)</f>
        <v>4189.4399999999996</v>
      </c>
      <c r="L13" s="1" t="s">
        <v>6</v>
      </c>
      <c r="M13" s="38">
        <v>6.4899999999999999E-2</v>
      </c>
      <c r="N13" s="38">
        <v>1.5900000000000001E-2</v>
      </c>
      <c r="O13" s="1" t="s">
        <v>6</v>
      </c>
    </row>
    <row r="14" spans="2:17" x14ac:dyDescent="0.35">
      <c r="B14" s="40" t="s">
        <v>335</v>
      </c>
      <c r="C14" s="41">
        <v>1146885</v>
      </c>
      <c r="D14" s="40" t="s">
        <v>121</v>
      </c>
      <c r="E14" s="41">
        <v>510938608</v>
      </c>
      <c r="F14" s="40" t="s">
        <v>336</v>
      </c>
      <c r="G14" s="40" t="s">
        <v>84</v>
      </c>
      <c r="H14" s="43">
        <v>33000</v>
      </c>
      <c r="I14" s="43">
        <v>8228</v>
      </c>
      <c r="J14" s="43">
        <v>0</v>
      </c>
      <c r="K14" s="43">
        <v>2715.24</v>
      </c>
      <c r="L14" s="42">
        <v>6.6600000000000006E-2</v>
      </c>
      <c r="M14" s="42">
        <f>+K14/$K$11</f>
        <v>4.2070823340781972E-2</v>
      </c>
      <c r="N14" s="42">
        <v>1.03E-2</v>
      </c>
      <c r="O14" s="40" t="s">
        <v>6</v>
      </c>
      <c r="P14" s="45"/>
      <c r="Q14" s="52"/>
    </row>
    <row r="15" spans="2:17" x14ac:dyDescent="0.35">
      <c r="B15" s="40" t="s">
        <v>337</v>
      </c>
      <c r="C15" s="41">
        <v>1146331</v>
      </c>
      <c r="D15" s="40" t="s">
        <v>121</v>
      </c>
      <c r="E15" s="41">
        <v>510938608</v>
      </c>
      <c r="F15" s="40" t="s">
        <v>336</v>
      </c>
      <c r="G15" s="40" t="s">
        <v>84</v>
      </c>
      <c r="H15" s="43">
        <v>7000</v>
      </c>
      <c r="I15" s="43">
        <v>21060</v>
      </c>
      <c r="J15" s="43">
        <v>0</v>
      </c>
      <c r="K15" s="43">
        <v>1474.2</v>
      </c>
      <c r="L15" s="42">
        <v>1E-3</v>
      </c>
      <c r="M15" s="42">
        <f>+K15/$K$11</f>
        <v>2.2841740608189623E-2</v>
      </c>
      <c r="N15" s="42">
        <v>5.5999999999999999E-3</v>
      </c>
      <c r="O15" s="40" t="s">
        <v>6</v>
      </c>
      <c r="P15" s="45"/>
      <c r="Q15" s="52"/>
    </row>
    <row r="16" spans="2:17" x14ac:dyDescent="0.35">
      <c r="B16" s="1" t="s">
        <v>338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f>SUM(H17:H25)</f>
        <v>1996940</v>
      </c>
      <c r="I16" s="1" t="s">
        <v>6</v>
      </c>
      <c r="J16" s="39">
        <v>0</v>
      </c>
      <c r="K16" s="39">
        <f>SUM(K17:K25)</f>
        <v>38391.449999999997</v>
      </c>
      <c r="L16" s="1" t="s">
        <v>6</v>
      </c>
      <c r="M16" s="38">
        <v>0.52290000000000003</v>
      </c>
      <c r="N16" s="38">
        <v>0.1283</v>
      </c>
      <c r="O16" s="1" t="s">
        <v>6</v>
      </c>
    </row>
    <row r="17" spans="1:17" x14ac:dyDescent="0.35">
      <c r="B17" s="40" t="s">
        <v>339</v>
      </c>
      <c r="C17" s="41">
        <v>1165828</v>
      </c>
      <c r="D17" s="40" t="s">
        <v>121</v>
      </c>
      <c r="E17" s="41">
        <v>514884485</v>
      </c>
      <c r="F17" s="40" t="s">
        <v>336</v>
      </c>
      <c r="G17" s="40" t="s">
        <v>84</v>
      </c>
      <c r="H17" s="43">
        <v>26450</v>
      </c>
      <c r="I17" s="43">
        <v>7849</v>
      </c>
      <c r="J17" s="43">
        <v>0</v>
      </c>
      <c r="K17" s="43">
        <v>2076.06</v>
      </c>
      <c r="L17" s="42">
        <v>2.3999999999999998E-3</v>
      </c>
      <c r="M17" s="42">
        <f t="shared" ref="M17:M25" si="0">+K17/$K$11</f>
        <v>3.2167157785265327E-2</v>
      </c>
      <c r="N17" s="42">
        <v>7.9000000000000008E-3</v>
      </c>
      <c r="O17" s="40" t="s">
        <v>6</v>
      </c>
      <c r="P17" s="45"/>
      <c r="Q17" s="52"/>
    </row>
    <row r="18" spans="1:17" x14ac:dyDescent="0.35">
      <c r="B18" s="40" t="s">
        <v>340</v>
      </c>
      <c r="C18" s="41">
        <v>1149897</v>
      </c>
      <c r="D18" s="40" t="s">
        <v>121</v>
      </c>
      <c r="E18" s="41">
        <v>511776783</v>
      </c>
      <c r="F18" s="40" t="s">
        <v>336</v>
      </c>
      <c r="G18" s="40" t="s">
        <v>84</v>
      </c>
      <c r="H18" s="43">
        <v>540000</v>
      </c>
      <c r="I18" s="43">
        <v>482.4</v>
      </c>
      <c r="J18" s="43">
        <v>0</v>
      </c>
      <c r="K18" s="43">
        <v>2604.96</v>
      </c>
      <c r="L18" s="42">
        <v>1.8100000000000002E-2</v>
      </c>
      <c r="M18" s="42">
        <f t="shared" si="0"/>
        <v>4.0362108679086718E-2</v>
      </c>
      <c r="N18" s="42">
        <v>9.9000000000000008E-3</v>
      </c>
      <c r="O18" s="40" t="s">
        <v>6</v>
      </c>
      <c r="P18" s="45"/>
      <c r="Q18" s="52"/>
    </row>
    <row r="19" spans="1:17" x14ac:dyDescent="0.35">
      <c r="B19" s="40" t="s">
        <v>341</v>
      </c>
      <c r="C19" s="41">
        <v>1150192</v>
      </c>
      <c r="D19" s="40" t="s">
        <v>121</v>
      </c>
      <c r="E19" s="41">
        <v>511776783</v>
      </c>
      <c r="F19" s="40" t="s">
        <v>336</v>
      </c>
      <c r="G19" s="40" t="s">
        <v>84</v>
      </c>
      <c r="H19" s="43">
        <v>885004</v>
      </c>
      <c r="I19" s="43">
        <v>581</v>
      </c>
      <c r="J19" s="43">
        <v>0</v>
      </c>
      <c r="K19" s="43">
        <v>5141.87</v>
      </c>
      <c r="L19" s="42">
        <v>1.1599999999999999E-2</v>
      </c>
      <c r="M19" s="42">
        <f t="shared" si="0"/>
        <v>7.9669828232961579E-2</v>
      </c>
      <c r="N19" s="42">
        <v>1.95E-2</v>
      </c>
      <c r="O19" s="40" t="s">
        <v>6</v>
      </c>
      <c r="P19" s="45"/>
      <c r="Q19" s="52"/>
    </row>
    <row r="20" spans="1:17" x14ac:dyDescent="0.35">
      <c r="B20" s="40" t="s">
        <v>342</v>
      </c>
      <c r="C20" s="41">
        <v>1147230</v>
      </c>
      <c r="D20" s="40" t="s">
        <v>121</v>
      </c>
      <c r="E20" s="41">
        <v>510938608</v>
      </c>
      <c r="F20" s="40" t="s">
        <v>336</v>
      </c>
      <c r="G20" s="40" t="s">
        <v>84</v>
      </c>
      <c r="H20" s="43">
        <v>38495</v>
      </c>
      <c r="I20" s="43">
        <v>5774</v>
      </c>
      <c r="J20" s="43">
        <v>0</v>
      </c>
      <c r="K20" s="43">
        <v>2222.6999999999998</v>
      </c>
      <c r="L20" s="42">
        <v>1.37E-2</v>
      </c>
      <c r="M20" s="42">
        <f t="shared" si="0"/>
        <v>3.443924626904292E-2</v>
      </c>
      <c r="N20" s="42">
        <v>8.3999999999999995E-3</v>
      </c>
      <c r="O20" s="40" t="s">
        <v>6</v>
      </c>
      <c r="P20" s="45"/>
      <c r="Q20" s="52"/>
    </row>
    <row r="21" spans="1:17" x14ac:dyDescent="0.35">
      <c r="B21" s="40" t="s">
        <v>343</v>
      </c>
      <c r="C21" s="41">
        <v>1146471</v>
      </c>
      <c r="D21" s="40" t="s">
        <v>121</v>
      </c>
      <c r="E21" s="41">
        <v>510938608</v>
      </c>
      <c r="F21" s="40" t="s">
        <v>336</v>
      </c>
      <c r="G21" s="40" t="s">
        <v>84</v>
      </c>
      <c r="H21" s="43">
        <v>28000</v>
      </c>
      <c r="I21" s="43">
        <v>16070</v>
      </c>
      <c r="J21" s="43">
        <v>0</v>
      </c>
      <c r="K21" s="43">
        <v>4499.6000000000004</v>
      </c>
      <c r="L21" s="42">
        <v>2.3E-3</v>
      </c>
      <c r="M21" s="42">
        <f t="shared" si="0"/>
        <v>6.9718285199165675E-2</v>
      </c>
      <c r="N21" s="42">
        <v>1.7100000000000001E-2</v>
      </c>
      <c r="O21" s="40" t="s">
        <v>6</v>
      </c>
      <c r="P21" s="45"/>
      <c r="Q21" s="52"/>
    </row>
    <row r="22" spans="1:17" x14ac:dyDescent="0.35">
      <c r="B22" s="40" t="s">
        <v>344</v>
      </c>
      <c r="C22" s="41">
        <v>1147271</v>
      </c>
      <c r="D22" s="40" t="s">
        <v>157</v>
      </c>
      <c r="E22" s="41">
        <v>510938608</v>
      </c>
      <c r="F22" s="40" t="s">
        <v>336</v>
      </c>
      <c r="G22" s="40" t="s">
        <v>84</v>
      </c>
      <c r="H22" s="43">
        <v>6591</v>
      </c>
      <c r="I22" s="43">
        <v>16710</v>
      </c>
      <c r="J22" s="43">
        <v>0</v>
      </c>
      <c r="K22" s="43">
        <v>1101.3599999999999</v>
      </c>
      <c r="L22" s="42">
        <v>2.5000000000000001E-3</v>
      </c>
      <c r="M22" s="42">
        <f t="shared" si="0"/>
        <v>1.7064834782414679E-2</v>
      </c>
      <c r="N22" s="42">
        <v>4.1999999999999997E-3</v>
      </c>
      <c r="O22" s="40" t="s">
        <v>6</v>
      </c>
      <c r="P22" s="45"/>
      <c r="Q22" s="52"/>
    </row>
    <row r="23" spans="1:17" x14ac:dyDescent="0.35">
      <c r="B23" s="40" t="s">
        <v>345</v>
      </c>
      <c r="C23" s="41">
        <v>1146505</v>
      </c>
      <c r="D23" s="40" t="s">
        <v>121</v>
      </c>
      <c r="E23" s="41">
        <v>510938608</v>
      </c>
      <c r="F23" s="40" t="s">
        <v>336</v>
      </c>
      <c r="G23" s="40" t="s">
        <v>84</v>
      </c>
      <c r="H23" s="43">
        <v>16400</v>
      </c>
      <c r="I23" s="43">
        <v>49210</v>
      </c>
      <c r="J23" s="43">
        <v>0</v>
      </c>
      <c r="K23" s="43">
        <v>8070.44</v>
      </c>
      <c r="L23" s="42">
        <v>9.7999999999999997E-3</v>
      </c>
      <c r="M23" s="42">
        <f t="shared" si="0"/>
        <v>0.12504605689455831</v>
      </c>
      <c r="N23" s="42">
        <v>3.0700000000000002E-2</v>
      </c>
      <c r="O23" s="40" t="s">
        <v>6</v>
      </c>
      <c r="P23" s="45"/>
      <c r="Q23" s="52"/>
    </row>
    <row r="24" spans="1:17" s="46" customFormat="1" x14ac:dyDescent="0.35">
      <c r="B24" s="40" t="s">
        <v>378</v>
      </c>
      <c r="C24" s="41">
        <v>1169804</v>
      </c>
      <c r="D24" s="40" t="s">
        <v>121</v>
      </c>
      <c r="E24" s="41">
        <v>513534974</v>
      </c>
      <c r="F24" s="40" t="s">
        <v>336</v>
      </c>
      <c r="G24" s="40" t="s">
        <v>84</v>
      </c>
      <c r="H24" s="43">
        <v>181000</v>
      </c>
      <c r="I24" s="43">
        <v>2566</v>
      </c>
      <c r="J24" s="43">
        <v>0</v>
      </c>
      <c r="K24" s="43">
        <v>4644.46</v>
      </c>
      <c r="L24" s="42">
        <v>9.6500000000000002E-2</v>
      </c>
      <c r="M24" s="42">
        <f t="shared" si="0"/>
        <v>7.1962793776361667E-2</v>
      </c>
      <c r="N24" s="42">
        <v>1.77E-2</v>
      </c>
      <c r="O24" s="40"/>
      <c r="P24" s="45"/>
      <c r="Q24" s="52"/>
    </row>
    <row r="25" spans="1:17" x14ac:dyDescent="0.35">
      <c r="B25" s="40" t="s">
        <v>346</v>
      </c>
      <c r="C25" s="41">
        <v>1143858</v>
      </c>
      <c r="D25" s="40" t="s">
        <v>121</v>
      </c>
      <c r="E25" s="41">
        <v>513534974</v>
      </c>
      <c r="F25" s="40" t="s">
        <v>336</v>
      </c>
      <c r="G25" s="40" t="s">
        <v>84</v>
      </c>
      <c r="H25" s="43">
        <v>275000</v>
      </c>
      <c r="I25" s="43">
        <v>2920</v>
      </c>
      <c r="J25" s="43">
        <v>0</v>
      </c>
      <c r="K25" s="43">
        <v>8030</v>
      </c>
      <c r="L25" s="42">
        <v>0.27400000000000002</v>
      </c>
      <c r="M25" s="42">
        <f t="shared" si="0"/>
        <v>0.12441946620795188</v>
      </c>
      <c r="N25" s="42">
        <v>3.0499999999999999E-2</v>
      </c>
      <c r="O25" s="40" t="s">
        <v>6</v>
      </c>
      <c r="P25" s="45"/>
      <c r="Q25" s="52"/>
    </row>
    <row r="26" spans="1:17" x14ac:dyDescent="0.35">
      <c r="B26" s="1" t="s">
        <v>347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39">
        <f>SUM(H27:H28)</f>
        <v>1650000</v>
      </c>
      <c r="I26" s="1" t="s">
        <v>6</v>
      </c>
      <c r="J26" s="39">
        <v>0</v>
      </c>
      <c r="K26" s="39">
        <f>SUM(K27:K28)</f>
        <v>6416.8200000000006</v>
      </c>
      <c r="L26" s="1" t="s">
        <v>6</v>
      </c>
      <c r="M26" s="38">
        <v>9.9400000000000002E-2</v>
      </c>
      <c r="N26" s="38">
        <v>2.4400000000000002E-2</v>
      </c>
      <c r="O26" s="1" t="s">
        <v>6</v>
      </c>
    </row>
    <row r="27" spans="1:17" x14ac:dyDescent="0.35">
      <c r="B27" s="40" t="s">
        <v>348</v>
      </c>
      <c r="C27" s="41">
        <v>1150002</v>
      </c>
      <c r="D27" s="40" t="s">
        <v>121</v>
      </c>
      <c r="E27" s="41">
        <v>511303661</v>
      </c>
      <c r="F27" s="40" t="s">
        <v>349</v>
      </c>
      <c r="G27" s="40" t="s">
        <v>84</v>
      </c>
      <c r="H27" s="43">
        <v>350000</v>
      </c>
      <c r="I27" s="43">
        <v>454.97</v>
      </c>
      <c r="J27" s="43">
        <v>0</v>
      </c>
      <c r="K27" s="43">
        <v>1592.39</v>
      </c>
      <c r="L27" s="42">
        <v>2.3E-3</v>
      </c>
      <c r="M27" s="42">
        <f t="shared" ref="M27:M28" si="1">+K27/$K$11</f>
        <v>2.4673015416548007E-2</v>
      </c>
      <c r="N27" s="42">
        <v>6.0000000000000001E-3</v>
      </c>
      <c r="O27" s="40" t="s">
        <v>6</v>
      </c>
      <c r="P27" s="45"/>
      <c r="Q27" s="52"/>
    </row>
    <row r="28" spans="1:17" x14ac:dyDescent="0.35">
      <c r="A28" s="46"/>
      <c r="B28" s="40" t="s">
        <v>564</v>
      </c>
      <c r="C28" s="41">
        <v>1148006</v>
      </c>
      <c r="D28" s="40" t="s">
        <v>121</v>
      </c>
      <c r="E28" s="41">
        <v>513765339</v>
      </c>
      <c r="F28" s="40" t="s">
        <v>349</v>
      </c>
      <c r="G28" s="40" t="s">
        <v>84</v>
      </c>
      <c r="H28" s="43">
        <v>1300000</v>
      </c>
      <c r="I28" s="43">
        <v>371.11</v>
      </c>
      <c r="J28" s="43">
        <v>0</v>
      </c>
      <c r="K28" s="43">
        <v>4824.43</v>
      </c>
      <c r="L28" s="42">
        <v>3.5999999999999999E-3</v>
      </c>
      <c r="M28" s="42">
        <f t="shared" si="1"/>
        <v>7.4751308263714733E-2</v>
      </c>
      <c r="N28" s="42">
        <v>1.83E-2</v>
      </c>
      <c r="O28" s="40" t="s">
        <v>6</v>
      </c>
      <c r="P28" s="45"/>
      <c r="Q28" s="52"/>
    </row>
    <row r="29" spans="1:17" x14ac:dyDescent="0.35">
      <c r="B29" s="1" t="s">
        <v>350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39">
        <v>0</v>
      </c>
      <c r="I29" s="1" t="s">
        <v>6</v>
      </c>
      <c r="J29" s="39">
        <v>0</v>
      </c>
      <c r="K29" s="39">
        <v>0</v>
      </c>
      <c r="L29" s="1" t="s">
        <v>6</v>
      </c>
      <c r="M29" s="38">
        <v>0</v>
      </c>
      <c r="N29" s="38">
        <v>0</v>
      </c>
      <c r="O29" s="1" t="s">
        <v>6</v>
      </c>
    </row>
    <row r="30" spans="1:17" x14ac:dyDescent="0.35">
      <c r="B30" s="1" t="s">
        <v>351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39">
        <v>0</v>
      </c>
      <c r="I30" s="1" t="s">
        <v>6</v>
      </c>
      <c r="J30" s="39">
        <v>0</v>
      </c>
      <c r="K30" s="39">
        <v>0</v>
      </c>
      <c r="L30" s="1" t="s">
        <v>6</v>
      </c>
      <c r="M30" s="38">
        <v>0</v>
      </c>
      <c r="N30" s="38">
        <v>0</v>
      </c>
      <c r="O30" s="1" t="s">
        <v>6</v>
      </c>
    </row>
    <row r="31" spans="1:17" x14ac:dyDescent="0.35">
      <c r="B31" s="1" t="s">
        <v>352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9">
        <v>0</v>
      </c>
      <c r="I31" s="1" t="s">
        <v>6</v>
      </c>
      <c r="J31" s="39">
        <v>0</v>
      </c>
      <c r="K31" s="39">
        <v>0</v>
      </c>
      <c r="L31" s="1" t="s">
        <v>6</v>
      </c>
      <c r="M31" s="38">
        <v>0</v>
      </c>
      <c r="N31" s="38">
        <v>0</v>
      </c>
      <c r="O31" s="1" t="s">
        <v>6</v>
      </c>
    </row>
    <row r="32" spans="1:17" x14ac:dyDescent="0.35">
      <c r="B32" s="1" t="s">
        <v>96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f>+H33</f>
        <v>58036</v>
      </c>
      <c r="I32" s="1" t="s">
        <v>6</v>
      </c>
      <c r="J32" s="39">
        <v>0</v>
      </c>
      <c r="K32" s="39">
        <f>+K33</f>
        <v>15542.030000000002</v>
      </c>
      <c r="L32" s="1" t="s">
        <v>6</v>
      </c>
      <c r="M32" s="38">
        <v>0.31280000000000002</v>
      </c>
      <c r="N32" s="38">
        <v>7.6700000000000004E-2</v>
      </c>
      <c r="O32" s="1" t="s">
        <v>6</v>
      </c>
    </row>
    <row r="33" spans="2:17" x14ac:dyDescent="0.35">
      <c r="B33" s="1" t="s">
        <v>353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f>+SUM(H34:H45)</f>
        <v>58036</v>
      </c>
      <c r="I33" s="1" t="s">
        <v>6</v>
      </c>
      <c r="J33" s="39">
        <v>0</v>
      </c>
      <c r="K33" s="39">
        <f>+SUM(K34:K45)</f>
        <v>15542.030000000002</v>
      </c>
      <c r="L33" s="1" t="s">
        <v>6</v>
      </c>
      <c r="M33" s="38">
        <v>0.31280000000000002</v>
      </c>
      <c r="N33" s="38">
        <v>7.6700000000000004E-2</v>
      </c>
      <c r="O33" s="1" t="s">
        <v>6</v>
      </c>
    </row>
    <row r="34" spans="2:17" x14ac:dyDescent="0.35">
      <c r="B34" s="40" t="s">
        <v>354</v>
      </c>
      <c r="C34" s="40" t="s">
        <v>355</v>
      </c>
      <c r="D34" s="40" t="s">
        <v>157</v>
      </c>
      <c r="E34" s="41">
        <v>97153</v>
      </c>
      <c r="F34" s="40" t="s">
        <v>336</v>
      </c>
      <c r="G34" s="40" t="s">
        <v>48</v>
      </c>
      <c r="H34" s="43">
        <v>2635</v>
      </c>
      <c r="I34" s="43">
        <v>7768</v>
      </c>
      <c r="J34" s="43">
        <v>0</v>
      </c>
      <c r="K34" s="43">
        <v>636.58000000000004</v>
      </c>
      <c r="L34" s="42">
        <v>1E-4</v>
      </c>
      <c r="M34" s="42">
        <f t="shared" ref="M34:M45" si="2">+K34/$K$11</f>
        <v>9.8633802987120808E-3</v>
      </c>
      <c r="N34" s="42">
        <v>2.3999999999999998E-3</v>
      </c>
      <c r="O34" s="41">
        <v>62015722</v>
      </c>
      <c r="P34" s="45"/>
      <c r="Q34" s="52"/>
    </row>
    <row r="35" spans="2:17" x14ac:dyDescent="0.35">
      <c r="B35" s="40" t="s">
        <v>356</v>
      </c>
      <c r="C35" s="40" t="s">
        <v>357</v>
      </c>
      <c r="D35" s="40" t="s">
        <v>309</v>
      </c>
      <c r="E35" s="41">
        <v>99341</v>
      </c>
      <c r="F35" s="40" t="s">
        <v>336</v>
      </c>
      <c r="G35" s="40" t="s">
        <v>48</v>
      </c>
      <c r="H35" s="43">
        <v>3100</v>
      </c>
      <c r="I35" s="43">
        <v>54396</v>
      </c>
      <c r="J35" s="43">
        <v>0</v>
      </c>
      <c r="K35" s="43">
        <v>5244.32</v>
      </c>
      <c r="L35" s="42">
        <v>2.0000000000000001E-4</v>
      </c>
      <c r="M35" s="42">
        <f t="shared" si="2"/>
        <v>8.1257222294356932E-2</v>
      </c>
      <c r="N35" s="42">
        <v>1.9900000000000001E-2</v>
      </c>
      <c r="O35" s="41">
        <v>60021425</v>
      </c>
      <c r="P35" s="45"/>
      <c r="Q35" s="52"/>
    </row>
    <row r="36" spans="2:17" x14ac:dyDescent="0.35">
      <c r="B36" s="40" t="s">
        <v>358</v>
      </c>
      <c r="C36" s="40" t="s">
        <v>359</v>
      </c>
      <c r="D36" s="40" t="s">
        <v>285</v>
      </c>
      <c r="E36" s="41">
        <v>99342</v>
      </c>
      <c r="F36" s="40" t="s">
        <v>336</v>
      </c>
      <c r="G36" s="40" t="s">
        <v>48</v>
      </c>
      <c r="H36" s="43">
        <v>1068</v>
      </c>
      <c r="I36" s="43">
        <v>22293</v>
      </c>
      <c r="J36" s="43">
        <v>0</v>
      </c>
      <c r="K36" s="43">
        <v>740.46</v>
      </c>
      <c r="L36" s="42">
        <v>0</v>
      </c>
      <c r="M36" s="42">
        <f t="shared" si="2"/>
        <v>1.1472931251349945E-2</v>
      </c>
      <c r="N36" s="42">
        <v>2.8E-3</v>
      </c>
      <c r="O36" s="41">
        <v>1073907</v>
      </c>
      <c r="P36" s="45"/>
      <c r="Q36" s="52"/>
    </row>
    <row r="37" spans="2:17" x14ac:dyDescent="0.35">
      <c r="B37" s="40" t="s">
        <v>360</v>
      </c>
      <c r="C37" s="40" t="s">
        <v>361</v>
      </c>
      <c r="D37" s="40" t="s">
        <v>285</v>
      </c>
      <c r="E37" s="41">
        <v>98036</v>
      </c>
      <c r="F37" s="40" t="s">
        <v>336</v>
      </c>
      <c r="G37" s="40" t="s">
        <v>48</v>
      </c>
      <c r="H37" s="43">
        <v>781</v>
      </c>
      <c r="I37" s="43">
        <v>30983</v>
      </c>
      <c r="J37" s="43">
        <v>0</v>
      </c>
      <c r="K37" s="43">
        <v>752.55</v>
      </c>
      <c r="L37" s="42">
        <v>0</v>
      </c>
      <c r="M37" s="42">
        <f t="shared" si="2"/>
        <v>1.1660257695491181E-2</v>
      </c>
      <c r="N37" s="42">
        <v>2.8999999999999998E-3</v>
      </c>
      <c r="O37" s="41">
        <v>60605714</v>
      </c>
      <c r="P37" s="45"/>
      <c r="Q37" s="52"/>
    </row>
    <row r="38" spans="2:17" x14ac:dyDescent="0.35">
      <c r="B38" s="40" t="s">
        <v>362</v>
      </c>
      <c r="C38" s="40" t="s">
        <v>363</v>
      </c>
      <c r="D38" s="40" t="s">
        <v>157</v>
      </c>
      <c r="E38" s="41">
        <v>99237</v>
      </c>
      <c r="F38" s="40" t="s">
        <v>336</v>
      </c>
      <c r="G38" s="40" t="s">
        <v>50</v>
      </c>
      <c r="H38" s="43">
        <v>8909</v>
      </c>
      <c r="I38" s="43">
        <v>3643.5</v>
      </c>
      <c r="J38" s="43">
        <v>0</v>
      </c>
      <c r="K38" s="43">
        <v>1361.5</v>
      </c>
      <c r="L38" s="42">
        <v>1E-4</v>
      </c>
      <c r="M38" s="42">
        <f t="shared" si="2"/>
        <v>2.1095529669007036E-2</v>
      </c>
      <c r="N38" s="42">
        <v>5.1999999999999998E-3</v>
      </c>
      <c r="O38" s="41">
        <v>62014923</v>
      </c>
      <c r="P38" s="45"/>
      <c r="Q38" s="52"/>
    </row>
    <row r="39" spans="2:17" x14ac:dyDescent="0.35">
      <c r="B39" s="40" t="s">
        <v>364</v>
      </c>
      <c r="C39" s="40" t="s">
        <v>365</v>
      </c>
      <c r="D39" s="40" t="s">
        <v>157</v>
      </c>
      <c r="E39" s="41">
        <v>97850</v>
      </c>
      <c r="F39" s="40" t="s">
        <v>336</v>
      </c>
      <c r="G39" s="40" t="s">
        <v>52</v>
      </c>
      <c r="H39" s="43">
        <v>8222</v>
      </c>
      <c r="I39" s="43">
        <v>4747</v>
      </c>
      <c r="J39" s="43">
        <v>0</v>
      </c>
      <c r="K39" s="43">
        <v>1374.63</v>
      </c>
      <c r="L39" s="42">
        <v>5.0000000000000001E-4</v>
      </c>
      <c r="M39" s="42">
        <f t="shared" si="2"/>
        <v>2.12989702158701E-2</v>
      </c>
      <c r="N39" s="42">
        <v>5.1999999999999998E-3</v>
      </c>
      <c r="O39" s="41">
        <v>62017462</v>
      </c>
      <c r="P39" s="45"/>
      <c r="Q39" s="52"/>
    </row>
    <row r="40" spans="2:17" x14ac:dyDescent="0.35">
      <c r="B40" s="40" t="s">
        <v>366</v>
      </c>
      <c r="C40" s="40" t="s">
        <v>367</v>
      </c>
      <c r="D40" s="40" t="s">
        <v>157</v>
      </c>
      <c r="E40" s="41">
        <v>98677</v>
      </c>
      <c r="F40" s="40" t="s">
        <v>336</v>
      </c>
      <c r="G40" s="40" t="s">
        <v>48</v>
      </c>
      <c r="H40" s="43">
        <v>5859</v>
      </c>
      <c r="I40" s="43">
        <v>2682</v>
      </c>
      <c r="J40" s="43">
        <v>0</v>
      </c>
      <c r="K40" s="43">
        <v>488.7</v>
      </c>
      <c r="L40" s="42">
        <v>1E-4</v>
      </c>
      <c r="M40" s="42">
        <f t="shared" si="2"/>
        <v>7.5720788463046178E-3</v>
      </c>
      <c r="N40" s="42">
        <v>1.9E-3</v>
      </c>
      <c r="O40" s="41">
        <v>62016456</v>
      </c>
      <c r="P40" s="45"/>
      <c r="Q40" s="52"/>
    </row>
    <row r="41" spans="2:17" x14ac:dyDescent="0.35">
      <c r="B41" s="40" t="s">
        <v>368</v>
      </c>
      <c r="C41" s="40" t="s">
        <v>369</v>
      </c>
      <c r="D41" s="40" t="s">
        <v>309</v>
      </c>
      <c r="E41" s="41">
        <v>98677</v>
      </c>
      <c r="F41" s="40" t="s">
        <v>336</v>
      </c>
      <c r="G41" s="40" t="s">
        <v>48</v>
      </c>
      <c r="H41" s="43">
        <v>12915</v>
      </c>
      <c r="I41" s="43">
        <v>3210</v>
      </c>
      <c r="J41" s="43">
        <v>0</v>
      </c>
      <c r="K41" s="43">
        <v>1289.32</v>
      </c>
      <c r="L41" s="42">
        <v>4.0000000000000002E-4</v>
      </c>
      <c r="M41" s="42">
        <f t="shared" si="2"/>
        <v>1.9977148962794084E-2</v>
      </c>
      <c r="N41" s="42">
        <v>4.8999999999999998E-3</v>
      </c>
      <c r="O41" s="41">
        <v>76755354</v>
      </c>
      <c r="P41" s="45"/>
      <c r="Q41" s="52"/>
    </row>
    <row r="42" spans="2:17" x14ac:dyDescent="0.35">
      <c r="B42" s="40" t="s">
        <v>370</v>
      </c>
      <c r="C42" s="40" t="s">
        <v>371</v>
      </c>
      <c r="D42" s="40" t="s">
        <v>288</v>
      </c>
      <c r="E42" s="41">
        <v>99307</v>
      </c>
      <c r="F42" s="40" t="s">
        <v>336</v>
      </c>
      <c r="G42" s="40" t="s">
        <v>52</v>
      </c>
      <c r="H42" s="43">
        <v>3365</v>
      </c>
      <c r="I42" s="43">
        <v>13462</v>
      </c>
      <c r="J42" s="43">
        <v>0</v>
      </c>
      <c r="K42" s="43">
        <v>1595.45</v>
      </c>
      <c r="L42" s="42">
        <v>1E-4</v>
      </c>
      <c r="M42" s="42">
        <f t="shared" si="2"/>
        <v>2.4720428064941076E-2</v>
      </c>
      <c r="N42" s="42">
        <v>6.1000000000000004E-3</v>
      </c>
      <c r="O42" s="41">
        <v>70597752</v>
      </c>
      <c r="P42" s="45"/>
      <c r="Q42" s="52"/>
    </row>
    <row r="43" spans="2:17" x14ac:dyDescent="0.35">
      <c r="B43" s="40" t="s">
        <v>372</v>
      </c>
      <c r="C43" s="40" t="s">
        <v>373</v>
      </c>
      <c r="D43" s="40" t="s">
        <v>157</v>
      </c>
      <c r="E43" s="41">
        <v>97857</v>
      </c>
      <c r="F43" s="40" t="s">
        <v>336</v>
      </c>
      <c r="G43" s="40" t="s">
        <v>48</v>
      </c>
      <c r="H43" s="43">
        <v>6163</v>
      </c>
      <c r="I43" s="43">
        <v>3709</v>
      </c>
      <c r="J43" s="43">
        <v>0</v>
      </c>
      <c r="K43" s="43">
        <v>710.9</v>
      </c>
      <c r="L43" s="42">
        <v>0</v>
      </c>
      <c r="M43" s="42">
        <f t="shared" si="2"/>
        <v>1.1014918870141095E-2</v>
      </c>
      <c r="N43" s="42">
        <v>2.7000000000000001E-3</v>
      </c>
      <c r="O43" s="41">
        <v>60354529</v>
      </c>
      <c r="P43" s="45"/>
      <c r="Q43" s="52"/>
    </row>
    <row r="44" spans="2:17" x14ac:dyDescent="0.35">
      <c r="B44" s="40" t="s">
        <v>374</v>
      </c>
      <c r="C44" s="40" t="s">
        <v>375</v>
      </c>
      <c r="D44" s="40" t="s">
        <v>285</v>
      </c>
      <c r="E44" s="41">
        <v>99237</v>
      </c>
      <c r="F44" s="40" t="s">
        <v>336</v>
      </c>
      <c r="G44" s="40" t="s">
        <v>48</v>
      </c>
      <c r="H44" s="43">
        <v>1216</v>
      </c>
      <c r="I44" s="43">
        <v>19128</v>
      </c>
      <c r="J44" s="43">
        <v>0</v>
      </c>
      <c r="K44" s="43">
        <v>723.37</v>
      </c>
      <c r="L44" s="42">
        <v>1E-4</v>
      </c>
      <c r="M44" s="42">
        <f t="shared" si="2"/>
        <v>1.1208133159507616E-2</v>
      </c>
      <c r="N44" s="42">
        <v>2.7000000000000001E-3</v>
      </c>
      <c r="O44" s="41">
        <v>74997529</v>
      </c>
      <c r="P44" s="45"/>
      <c r="Q44" s="52"/>
    </row>
    <row r="45" spans="2:17" x14ac:dyDescent="0.35">
      <c r="B45" s="40" t="s">
        <v>376</v>
      </c>
      <c r="C45" s="40" t="s">
        <v>377</v>
      </c>
      <c r="D45" s="40" t="s">
        <v>157</v>
      </c>
      <c r="E45" s="41">
        <v>97330</v>
      </c>
      <c r="F45" s="40" t="s">
        <v>336</v>
      </c>
      <c r="G45" s="40" t="s">
        <v>48</v>
      </c>
      <c r="H45" s="43">
        <v>3803</v>
      </c>
      <c r="I45" s="43">
        <v>5278</v>
      </c>
      <c r="J45" s="43">
        <v>0</v>
      </c>
      <c r="K45" s="43">
        <v>624.25</v>
      </c>
      <c r="L45" s="42">
        <v>2.0000000000000001E-4</v>
      </c>
      <c r="M45" s="42">
        <f t="shared" si="2"/>
        <v>9.6723352154811908E-3</v>
      </c>
      <c r="N45" s="42">
        <v>2.3999999999999998E-3</v>
      </c>
      <c r="O45" s="41">
        <v>62016753</v>
      </c>
      <c r="P45" s="45"/>
      <c r="Q45" s="52"/>
    </row>
    <row r="46" spans="2:17" x14ac:dyDescent="0.35">
      <c r="B46" s="1" t="s">
        <v>379</v>
      </c>
      <c r="C46" s="1" t="s">
        <v>6</v>
      </c>
      <c r="D46" s="1" t="s">
        <v>6</v>
      </c>
      <c r="E46" s="1" t="s">
        <v>6</v>
      </c>
      <c r="F46" s="1" t="s">
        <v>6</v>
      </c>
      <c r="G46" s="1" t="s">
        <v>6</v>
      </c>
      <c r="H46" s="39">
        <v>0</v>
      </c>
      <c r="I46" s="1" t="s">
        <v>6</v>
      </c>
      <c r="J46" s="39">
        <v>0</v>
      </c>
      <c r="K46" s="39">
        <v>0</v>
      </c>
      <c r="L46" s="1" t="s">
        <v>6</v>
      </c>
      <c r="M46" s="38">
        <v>0</v>
      </c>
      <c r="N46" s="38">
        <v>0</v>
      </c>
      <c r="O46" s="1" t="s">
        <v>6</v>
      </c>
    </row>
    <row r="47" spans="2:17" x14ac:dyDescent="0.35">
      <c r="B47" s="1" t="s">
        <v>380</v>
      </c>
      <c r="C47" s="1" t="s">
        <v>6</v>
      </c>
      <c r="D47" s="1" t="s">
        <v>6</v>
      </c>
      <c r="E47" s="1" t="s">
        <v>6</v>
      </c>
      <c r="F47" s="1" t="s">
        <v>6</v>
      </c>
      <c r="G47" s="1" t="s">
        <v>6</v>
      </c>
      <c r="H47" s="39">
        <v>0</v>
      </c>
      <c r="I47" s="1" t="s">
        <v>6</v>
      </c>
      <c r="J47" s="39">
        <v>0</v>
      </c>
      <c r="K47" s="39">
        <v>0</v>
      </c>
      <c r="L47" s="1" t="s">
        <v>6</v>
      </c>
      <c r="M47" s="38">
        <v>0</v>
      </c>
      <c r="N47" s="38">
        <v>0</v>
      </c>
      <c r="O47" s="1" t="s">
        <v>6</v>
      </c>
    </row>
    <row r="48" spans="2:17" x14ac:dyDescent="0.35">
      <c r="B48" s="1" t="s">
        <v>352</v>
      </c>
      <c r="C48" s="1" t="s">
        <v>6</v>
      </c>
      <c r="D48" s="1" t="s">
        <v>6</v>
      </c>
      <c r="E48" s="1" t="s">
        <v>6</v>
      </c>
      <c r="F48" s="1" t="s">
        <v>6</v>
      </c>
      <c r="G48" s="1" t="s">
        <v>6</v>
      </c>
      <c r="H48" s="39">
        <v>0</v>
      </c>
      <c r="I48" s="1" t="s">
        <v>6</v>
      </c>
      <c r="J48" s="39">
        <v>0</v>
      </c>
      <c r="K48" s="39">
        <v>0</v>
      </c>
      <c r="L48" s="1" t="s">
        <v>6</v>
      </c>
      <c r="M48" s="38">
        <v>0</v>
      </c>
      <c r="N48" s="38">
        <v>0</v>
      </c>
      <c r="O48" s="1" t="s">
        <v>6</v>
      </c>
    </row>
    <row r="49" spans="2:15" x14ac:dyDescent="0.35">
      <c r="B49" s="36" t="s">
        <v>98</v>
      </c>
    </row>
    <row r="50" spans="2:15" x14ac:dyDescent="0.35">
      <c r="B50" s="36" t="s">
        <v>139</v>
      </c>
    </row>
    <row r="51" spans="2:15" x14ac:dyDescent="0.35">
      <c r="B51" s="68" t="s">
        <v>56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</sheetData>
  <mergeCells count="1">
    <mergeCell ref="B51:O51"/>
  </mergeCells>
  <pageMargins left="0.7" right="0.7" top="0.75" bottom="0.75" header="0.3" footer="0.3"/>
  <ignoredErrors>
    <ignoredError sqref="H16 H26 H3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rightToLeft="1" workbookViewId="0"/>
  </sheetViews>
  <sheetFormatPr defaultRowHeight="14.15" x14ac:dyDescent="0.35"/>
  <cols>
    <col min="1" max="1" width="3" customWidth="1"/>
    <col min="2" max="2" width="3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0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35">
      <c r="B1" s="37" t="s">
        <v>0</v>
      </c>
      <c r="C1" s="37" t="s">
        <v>1</v>
      </c>
    </row>
    <row r="2" spans="2:16" x14ac:dyDescent="0.35">
      <c r="B2" s="37" t="s">
        <v>2</v>
      </c>
      <c r="C2" s="37" t="s">
        <v>3</v>
      </c>
    </row>
    <row r="3" spans="2:16" x14ac:dyDescent="0.35">
      <c r="B3" s="37" t="s">
        <v>4</v>
      </c>
      <c r="C3" s="37" t="s">
        <v>5</v>
      </c>
    </row>
    <row r="4" spans="2:16" x14ac:dyDescent="0.35">
      <c r="B4" s="37" t="s">
        <v>6</v>
      </c>
      <c r="C4" s="37" t="s">
        <v>6</v>
      </c>
    </row>
    <row r="5" spans="2:16" x14ac:dyDescent="0.35">
      <c r="B5" s="37" t="s">
        <v>6</v>
      </c>
      <c r="C5" s="37" t="s">
        <v>6</v>
      </c>
    </row>
    <row r="6" spans="2:16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35">
      <c r="B7" s="3" t="s">
        <v>381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35">
      <c r="B8" s="1" t="s">
        <v>58</v>
      </c>
      <c r="C8" s="1" t="s">
        <v>59</v>
      </c>
      <c r="D8" s="1" t="s">
        <v>101</v>
      </c>
      <c r="E8" s="1" t="s">
        <v>60</v>
      </c>
      <c r="F8" s="1" t="s">
        <v>142</v>
      </c>
      <c r="G8" s="1" t="s">
        <v>61</v>
      </c>
      <c r="H8" s="1" t="s">
        <v>62</v>
      </c>
      <c r="I8" s="1" t="s">
        <v>63</v>
      </c>
      <c r="J8" s="1" t="s">
        <v>104</v>
      </c>
      <c r="K8" s="1" t="s">
        <v>105</v>
      </c>
      <c r="L8" s="1" t="s">
        <v>66</v>
      </c>
      <c r="M8" s="1" t="s">
        <v>107</v>
      </c>
      <c r="N8" s="1" t="s">
        <v>67</v>
      </c>
      <c r="O8" s="1" t="s">
        <v>108</v>
      </c>
      <c r="P8" s="1" t="s">
        <v>6</v>
      </c>
    </row>
    <row r="9" spans="2:16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110</v>
      </c>
      <c r="K9" s="1" t="s">
        <v>111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112</v>
      </c>
      <c r="N10" s="1" t="s">
        <v>113</v>
      </c>
      <c r="O10" s="1" t="s">
        <v>114</v>
      </c>
      <c r="P10" s="1" t="s">
        <v>6</v>
      </c>
    </row>
    <row r="11" spans="2:16" x14ac:dyDescent="0.35">
      <c r="B11" s="1" t="s">
        <v>382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9575.84</v>
      </c>
      <c r="K11" s="1" t="s">
        <v>6</v>
      </c>
      <c r="L11" s="39">
        <v>2158.13</v>
      </c>
      <c r="M11" s="1" t="s">
        <v>6</v>
      </c>
      <c r="N11" s="38">
        <v>1</v>
      </c>
      <c r="O11" s="38">
        <v>8.2000000000000007E-3</v>
      </c>
      <c r="P11" s="1" t="s">
        <v>6</v>
      </c>
    </row>
    <row r="12" spans="2:16" x14ac:dyDescent="0.35">
      <c r="B12" s="1" t="s">
        <v>78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9">
        <v>0</v>
      </c>
      <c r="M12" s="1" t="s">
        <v>6</v>
      </c>
      <c r="N12" s="38">
        <v>0</v>
      </c>
      <c r="O12" s="38">
        <v>0</v>
      </c>
      <c r="P12" s="1" t="s">
        <v>6</v>
      </c>
    </row>
    <row r="13" spans="2:16" x14ac:dyDescent="0.35">
      <c r="B13" s="1" t="s">
        <v>383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</row>
    <row r="14" spans="2:16" x14ac:dyDescent="0.35">
      <c r="B14" s="1" t="s">
        <v>384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</row>
    <row r="15" spans="2:16" x14ac:dyDescent="0.35">
      <c r="B15" s="1" t="s">
        <v>224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9">
        <v>0</v>
      </c>
      <c r="M15" s="1" t="s">
        <v>6</v>
      </c>
      <c r="N15" s="38">
        <v>0</v>
      </c>
      <c r="O15" s="38">
        <v>0</v>
      </c>
      <c r="P15" s="1" t="s">
        <v>6</v>
      </c>
    </row>
    <row r="16" spans="2:16" x14ac:dyDescent="0.35">
      <c r="B16" s="1" t="s">
        <v>351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39">
        <v>0</v>
      </c>
      <c r="K16" s="1" t="s">
        <v>6</v>
      </c>
      <c r="L16" s="39">
        <v>0</v>
      </c>
      <c r="M16" s="1" t="s">
        <v>6</v>
      </c>
      <c r="N16" s="38">
        <v>0</v>
      </c>
      <c r="O16" s="38">
        <v>0</v>
      </c>
      <c r="P16" s="1" t="s">
        <v>6</v>
      </c>
    </row>
    <row r="17" spans="2:16" x14ac:dyDescent="0.35">
      <c r="B17" s="1" t="s">
        <v>96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9575.84</v>
      </c>
      <c r="K17" s="1" t="s">
        <v>6</v>
      </c>
      <c r="L17" s="39">
        <v>2158.13</v>
      </c>
      <c r="M17" s="1" t="s">
        <v>6</v>
      </c>
      <c r="N17" s="38">
        <v>1</v>
      </c>
      <c r="O17" s="38">
        <v>8.2000000000000007E-3</v>
      </c>
      <c r="P17" s="1" t="s">
        <v>6</v>
      </c>
    </row>
    <row r="18" spans="2:16" x14ac:dyDescent="0.35">
      <c r="B18" s="1" t="s">
        <v>383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400</v>
      </c>
      <c r="K18" s="1" t="s">
        <v>6</v>
      </c>
      <c r="L18" s="39">
        <v>1429.28</v>
      </c>
      <c r="M18" s="1" t="s">
        <v>6</v>
      </c>
      <c r="N18" s="38">
        <v>0.6623</v>
      </c>
      <c r="O18" s="38">
        <v>5.4000000000000003E-3</v>
      </c>
      <c r="P18" s="1" t="s">
        <v>6</v>
      </c>
    </row>
    <row r="19" spans="2:16" x14ac:dyDescent="0.35">
      <c r="B19" s="40" t="s">
        <v>385</v>
      </c>
      <c r="C19" s="40" t="s">
        <v>386</v>
      </c>
      <c r="D19" s="40" t="s">
        <v>285</v>
      </c>
      <c r="E19" s="41">
        <v>93164</v>
      </c>
      <c r="F19" s="40" t="s">
        <v>387</v>
      </c>
      <c r="G19" s="40" t="s">
        <v>214</v>
      </c>
      <c r="H19" s="40" t="s">
        <v>123</v>
      </c>
      <c r="I19" s="40" t="s">
        <v>48</v>
      </c>
      <c r="J19" s="43">
        <v>400</v>
      </c>
      <c r="K19" s="43">
        <v>114894.2</v>
      </c>
      <c r="L19" s="43">
        <v>1429.28</v>
      </c>
      <c r="M19" s="42">
        <v>0</v>
      </c>
      <c r="N19" s="42">
        <v>0.6623</v>
      </c>
      <c r="O19" s="42">
        <v>5.4000000000000003E-3</v>
      </c>
      <c r="P19" s="41">
        <v>77501682</v>
      </c>
    </row>
    <row r="20" spans="2:16" x14ac:dyDescent="0.35">
      <c r="B20" s="1" t="s">
        <v>384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0</v>
      </c>
      <c r="K20" s="1" t="s">
        <v>6</v>
      </c>
      <c r="L20" s="39">
        <v>0</v>
      </c>
      <c r="M20" s="1" t="s">
        <v>6</v>
      </c>
      <c r="N20" s="38">
        <v>0</v>
      </c>
      <c r="O20" s="38">
        <v>0</v>
      </c>
      <c r="P20" s="1" t="s">
        <v>6</v>
      </c>
    </row>
    <row r="21" spans="2:16" x14ac:dyDescent="0.35">
      <c r="B21" s="1" t="s">
        <v>224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39">
        <v>9175.84</v>
      </c>
      <c r="K21" s="1" t="s">
        <v>6</v>
      </c>
      <c r="L21" s="39">
        <v>728.85</v>
      </c>
      <c r="M21" s="1" t="s">
        <v>6</v>
      </c>
      <c r="N21" s="38">
        <v>0.3377</v>
      </c>
      <c r="O21" s="38">
        <v>2.8E-3</v>
      </c>
      <c r="P21" s="1" t="s">
        <v>6</v>
      </c>
    </row>
    <row r="22" spans="2:16" x14ac:dyDescent="0.35">
      <c r="B22" s="40" t="s">
        <v>388</v>
      </c>
      <c r="C22" s="40" t="s">
        <v>389</v>
      </c>
      <c r="D22" s="40" t="s">
        <v>157</v>
      </c>
      <c r="E22" s="41">
        <v>98869</v>
      </c>
      <c r="F22" s="40" t="s">
        <v>390</v>
      </c>
      <c r="G22" s="40" t="s">
        <v>214</v>
      </c>
      <c r="H22" s="40" t="s">
        <v>123</v>
      </c>
      <c r="I22" s="40" t="s">
        <v>48</v>
      </c>
      <c r="J22" s="43">
        <v>9175.84</v>
      </c>
      <c r="K22" s="43">
        <v>2554.0500000000002</v>
      </c>
      <c r="L22" s="43">
        <v>728.85</v>
      </c>
      <c r="M22" s="42">
        <v>4.0000000000000002E-4</v>
      </c>
      <c r="N22" s="42">
        <v>0.3377</v>
      </c>
      <c r="O22" s="42">
        <v>2.8E-3</v>
      </c>
      <c r="P22" s="41">
        <v>60390226</v>
      </c>
    </row>
    <row r="23" spans="2:16" x14ac:dyDescent="0.35">
      <c r="B23" s="1" t="s">
        <v>351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39">
        <v>0</v>
      </c>
      <c r="K23" s="1" t="s">
        <v>6</v>
      </c>
      <c r="L23" s="39">
        <v>0</v>
      </c>
      <c r="M23" s="1" t="s">
        <v>6</v>
      </c>
      <c r="N23" s="38">
        <v>0</v>
      </c>
      <c r="O23" s="38">
        <v>0</v>
      </c>
      <c r="P23" s="1" t="s">
        <v>6</v>
      </c>
    </row>
    <row r="24" spans="2:16" x14ac:dyDescent="0.35">
      <c r="B24" s="36" t="s">
        <v>98</v>
      </c>
    </row>
    <row r="25" spans="2:16" x14ac:dyDescent="0.35">
      <c r="B25" s="36" t="s">
        <v>139</v>
      </c>
    </row>
    <row r="26" spans="2:16" x14ac:dyDescent="0.35">
      <c r="B26" s="69" t="s">
        <v>56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</row>
  </sheetData>
  <mergeCells count="1">
    <mergeCell ref="B26:P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topLeftCell="A7" workbookViewId="0">
      <selection activeCell="A7" sqref="A1:A1048576"/>
    </sheetView>
  </sheetViews>
  <sheetFormatPr defaultRowHeight="14.15" x14ac:dyDescent="0.35"/>
  <cols>
    <col min="1" max="1" width="5.2109375" customWidth="1"/>
    <col min="2" max="2" width="34" customWidth="1"/>
    <col min="3" max="4" width="11" customWidth="1"/>
    <col min="5" max="5" width="20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5">
      <c r="B1" s="37" t="s">
        <v>0</v>
      </c>
      <c r="C1" s="37" t="s">
        <v>1</v>
      </c>
    </row>
    <row r="2" spans="1:13" x14ac:dyDescent="0.35">
      <c r="B2" s="37" t="s">
        <v>2</v>
      </c>
      <c r="C2" s="37" t="s">
        <v>3</v>
      </c>
    </row>
    <row r="3" spans="1:13" x14ac:dyDescent="0.35">
      <c r="B3" s="37" t="s">
        <v>4</v>
      </c>
      <c r="C3" s="37" t="s">
        <v>5</v>
      </c>
    </row>
    <row r="4" spans="1:13" x14ac:dyDescent="0.35">
      <c r="B4" s="37" t="s">
        <v>6</v>
      </c>
      <c r="C4" s="37" t="s">
        <v>6</v>
      </c>
    </row>
    <row r="5" spans="1:13" x14ac:dyDescent="0.35">
      <c r="B5" s="37" t="s">
        <v>6</v>
      </c>
      <c r="C5" s="37" t="s">
        <v>6</v>
      </c>
    </row>
    <row r="6" spans="1:13" x14ac:dyDescent="0.35">
      <c r="B6" s="3" t="s">
        <v>99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35">
      <c r="B7" s="3" t="s">
        <v>391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35">
      <c r="B8" s="1" t="s">
        <v>58</v>
      </c>
      <c r="C8" s="1" t="s">
        <v>59</v>
      </c>
      <c r="D8" s="1" t="s">
        <v>101</v>
      </c>
      <c r="E8" s="1" t="s">
        <v>142</v>
      </c>
      <c r="F8" s="1" t="s">
        <v>63</v>
      </c>
      <c r="G8" s="1" t="s">
        <v>104</v>
      </c>
      <c r="H8" s="1" t="s">
        <v>105</v>
      </c>
      <c r="I8" s="1" t="s">
        <v>66</v>
      </c>
      <c r="J8" s="1" t="s">
        <v>107</v>
      </c>
      <c r="K8" s="1" t="s">
        <v>67</v>
      </c>
      <c r="L8" s="1" t="s">
        <v>108</v>
      </c>
      <c r="M8" s="1" t="s">
        <v>6</v>
      </c>
    </row>
    <row r="9" spans="1:13" x14ac:dyDescent="0.3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110</v>
      </c>
      <c r="H9" s="1" t="s">
        <v>111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35"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1:13" x14ac:dyDescent="0.35">
      <c r="B11" s="1" t="s">
        <v>392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87036</v>
      </c>
      <c r="H11" s="1" t="s">
        <v>6</v>
      </c>
      <c r="I11" s="39">
        <v>64.05</v>
      </c>
      <c r="J11" s="1" t="s">
        <v>6</v>
      </c>
      <c r="K11" s="38">
        <v>1</v>
      </c>
      <c r="L11" s="38">
        <v>2.0000000000000001E-4</v>
      </c>
      <c r="M11" s="1" t="s">
        <v>6</v>
      </c>
    </row>
    <row r="12" spans="1:13" x14ac:dyDescent="0.35">
      <c r="B12" s="1" t="s">
        <v>393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87036</v>
      </c>
      <c r="H12" s="1" t="s">
        <v>6</v>
      </c>
      <c r="I12" s="39">
        <v>64.05</v>
      </c>
      <c r="J12" s="1" t="s">
        <v>6</v>
      </c>
      <c r="K12" s="38">
        <v>1</v>
      </c>
      <c r="L12" s="38">
        <v>2.0000000000000001E-4</v>
      </c>
      <c r="M12" s="1" t="s">
        <v>6</v>
      </c>
    </row>
    <row r="13" spans="1:13" x14ac:dyDescent="0.35">
      <c r="B13" s="1" t="s">
        <v>394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</row>
    <row r="14" spans="1:13" x14ac:dyDescent="0.35">
      <c r="A14" s="53"/>
      <c r="B14" s="40" t="s">
        <v>395</v>
      </c>
      <c r="C14" s="41">
        <v>1176353</v>
      </c>
      <c r="D14" s="40" t="s">
        <v>121</v>
      </c>
      <c r="E14" s="40" t="s">
        <v>232</v>
      </c>
      <c r="F14" s="40" t="s">
        <v>84</v>
      </c>
      <c r="G14" s="43">
        <v>1750</v>
      </c>
      <c r="H14" s="43">
        <v>160</v>
      </c>
      <c r="I14" s="43">
        <v>2.8</v>
      </c>
      <c r="J14" s="42">
        <v>1.2999999999999999E-3</v>
      </c>
      <c r="K14" s="42">
        <v>4.3700000000000003E-2</v>
      </c>
      <c r="L14" s="42">
        <v>0</v>
      </c>
      <c r="M14" s="40" t="s">
        <v>6</v>
      </c>
    </row>
    <row r="15" spans="1:13" x14ac:dyDescent="0.35">
      <c r="A15" s="53"/>
      <c r="B15" s="40" t="s">
        <v>396</v>
      </c>
      <c r="C15" s="41">
        <v>1177468</v>
      </c>
      <c r="D15" s="40" t="s">
        <v>121</v>
      </c>
      <c r="E15" s="40" t="s">
        <v>232</v>
      </c>
      <c r="F15" s="40" t="s">
        <v>84</v>
      </c>
      <c r="G15" s="43">
        <v>2112</v>
      </c>
      <c r="H15" s="43">
        <v>186.1</v>
      </c>
      <c r="I15" s="43">
        <v>3.93</v>
      </c>
      <c r="J15" s="42">
        <v>1.5E-3</v>
      </c>
      <c r="K15" s="42">
        <v>6.1400000000000003E-2</v>
      </c>
      <c r="L15" s="42">
        <v>0</v>
      </c>
      <c r="M15" s="40" t="s">
        <v>6</v>
      </c>
    </row>
    <row r="16" spans="1:13" x14ac:dyDescent="0.35">
      <c r="A16" s="53"/>
      <c r="B16" s="40" t="s">
        <v>397</v>
      </c>
      <c r="C16" s="41">
        <v>1177476</v>
      </c>
      <c r="D16" s="40" t="s">
        <v>121</v>
      </c>
      <c r="E16" s="40" t="s">
        <v>232</v>
      </c>
      <c r="F16" s="40" t="s">
        <v>84</v>
      </c>
      <c r="G16" s="43">
        <v>3168</v>
      </c>
      <c r="H16" s="43">
        <v>200</v>
      </c>
      <c r="I16" s="43">
        <v>6.34</v>
      </c>
      <c r="J16" s="42">
        <v>1.5E-3</v>
      </c>
      <c r="K16" s="42">
        <v>9.8900000000000002E-2</v>
      </c>
      <c r="L16" s="42">
        <v>0</v>
      </c>
      <c r="M16" s="40" t="s">
        <v>6</v>
      </c>
    </row>
    <row r="17" spans="1:13" x14ac:dyDescent="0.35">
      <c r="A17" s="53"/>
      <c r="B17" s="40" t="s">
        <v>398</v>
      </c>
      <c r="C17" s="41">
        <v>1171677</v>
      </c>
      <c r="D17" s="40" t="s">
        <v>121</v>
      </c>
      <c r="E17" s="40" t="s">
        <v>237</v>
      </c>
      <c r="F17" s="40" t="s">
        <v>84</v>
      </c>
      <c r="G17" s="43">
        <v>2250</v>
      </c>
      <c r="H17" s="43">
        <v>150</v>
      </c>
      <c r="I17" s="43">
        <v>3.37</v>
      </c>
      <c r="J17" s="42">
        <v>8.9999999999999998E-4</v>
      </c>
      <c r="K17" s="42">
        <v>5.2699999999999997E-2</v>
      </c>
      <c r="L17" s="42">
        <v>0</v>
      </c>
      <c r="M17" s="40" t="s">
        <v>6</v>
      </c>
    </row>
    <row r="18" spans="1:13" x14ac:dyDescent="0.35">
      <c r="A18" s="53"/>
      <c r="B18" s="40" t="s">
        <v>399</v>
      </c>
      <c r="C18" s="41">
        <v>1169903</v>
      </c>
      <c r="D18" s="40" t="s">
        <v>121</v>
      </c>
      <c r="E18" s="40" t="s">
        <v>400</v>
      </c>
      <c r="F18" s="40" t="s">
        <v>84</v>
      </c>
      <c r="G18" s="43">
        <v>2100</v>
      </c>
      <c r="H18" s="43">
        <v>19.7</v>
      </c>
      <c r="I18" s="43">
        <v>0.41</v>
      </c>
      <c r="J18" s="42">
        <v>2.9999999999999997E-4</v>
      </c>
      <c r="K18" s="42">
        <v>6.4999999999999997E-3</v>
      </c>
      <c r="L18" s="42">
        <v>0</v>
      </c>
      <c r="M18" s="40" t="s">
        <v>6</v>
      </c>
    </row>
    <row r="19" spans="1:13" x14ac:dyDescent="0.35">
      <c r="A19" s="53"/>
      <c r="B19" s="40" t="s">
        <v>401</v>
      </c>
      <c r="C19" s="41">
        <v>1175579</v>
      </c>
      <c r="D19" s="40" t="s">
        <v>121</v>
      </c>
      <c r="E19" s="40" t="s">
        <v>400</v>
      </c>
      <c r="F19" s="40" t="s">
        <v>84</v>
      </c>
      <c r="G19" s="43">
        <v>35650</v>
      </c>
      <c r="H19" s="43">
        <v>28</v>
      </c>
      <c r="I19" s="43">
        <v>9.98</v>
      </c>
      <c r="J19" s="42">
        <v>3.5999999999999999E-3</v>
      </c>
      <c r="K19" s="42">
        <v>0.15579999999999999</v>
      </c>
      <c r="L19" s="42">
        <v>0</v>
      </c>
      <c r="M19" s="40" t="s">
        <v>6</v>
      </c>
    </row>
    <row r="20" spans="1:13" x14ac:dyDescent="0.35">
      <c r="A20" s="53"/>
      <c r="B20" s="40" t="s">
        <v>402</v>
      </c>
      <c r="C20" s="41">
        <v>1175587</v>
      </c>
      <c r="D20" s="40" t="s">
        <v>121</v>
      </c>
      <c r="E20" s="40" t="s">
        <v>400</v>
      </c>
      <c r="F20" s="40" t="s">
        <v>84</v>
      </c>
      <c r="G20" s="43">
        <v>35650</v>
      </c>
      <c r="H20" s="43">
        <v>67</v>
      </c>
      <c r="I20" s="43">
        <v>23.89</v>
      </c>
      <c r="J20" s="42">
        <v>3.5999999999999999E-3</v>
      </c>
      <c r="K20" s="42">
        <v>0.37290000000000001</v>
      </c>
      <c r="L20" s="42">
        <v>1E-4</v>
      </c>
      <c r="M20" s="40" t="s">
        <v>6</v>
      </c>
    </row>
    <row r="21" spans="1:13" x14ac:dyDescent="0.35">
      <c r="A21" s="53"/>
      <c r="B21" s="40" t="s">
        <v>403</v>
      </c>
      <c r="C21" s="41">
        <v>1173152</v>
      </c>
      <c r="D21" s="40" t="s">
        <v>121</v>
      </c>
      <c r="E21" s="40" t="s">
        <v>232</v>
      </c>
      <c r="F21" s="40" t="s">
        <v>84</v>
      </c>
      <c r="G21" s="43">
        <v>1290</v>
      </c>
      <c r="H21" s="43">
        <v>102.7</v>
      </c>
      <c r="I21" s="43">
        <v>1.32</v>
      </c>
      <c r="J21" s="42">
        <v>1.8E-3</v>
      </c>
      <c r="K21" s="42">
        <v>2.07E-2</v>
      </c>
      <c r="L21" s="42">
        <v>0</v>
      </c>
      <c r="M21" s="40" t="s">
        <v>6</v>
      </c>
    </row>
    <row r="22" spans="1:13" x14ac:dyDescent="0.35">
      <c r="A22" s="53"/>
      <c r="B22" s="40" t="s">
        <v>404</v>
      </c>
      <c r="C22" s="41">
        <v>1176247</v>
      </c>
      <c r="D22" s="40" t="s">
        <v>121</v>
      </c>
      <c r="E22" s="40" t="s">
        <v>232</v>
      </c>
      <c r="F22" s="40" t="s">
        <v>84</v>
      </c>
      <c r="G22" s="43">
        <v>3066</v>
      </c>
      <c r="H22" s="43">
        <v>391.4</v>
      </c>
      <c r="I22" s="43">
        <v>12</v>
      </c>
      <c r="J22" s="42">
        <v>2.5000000000000001E-3</v>
      </c>
      <c r="K22" s="42">
        <v>0.18740000000000001</v>
      </c>
      <c r="L22" s="42">
        <v>0</v>
      </c>
      <c r="M22" s="40" t="s">
        <v>6</v>
      </c>
    </row>
    <row r="23" spans="1:13" x14ac:dyDescent="0.35">
      <c r="B23" s="1" t="s">
        <v>151</v>
      </c>
      <c r="C23" s="1" t="s">
        <v>6</v>
      </c>
      <c r="D23" s="1" t="s">
        <v>6</v>
      </c>
      <c r="E23" s="1" t="s">
        <v>6</v>
      </c>
      <c r="F23" s="1" t="s">
        <v>6</v>
      </c>
      <c r="G23" s="39">
        <v>0</v>
      </c>
      <c r="H23" s="1" t="s">
        <v>6</v>
      </c>
      <c r="I23" s="39">
        <v>0</v>
      </c>
      <c r="J23" s="1" t="s">
        <v>6</v>
      </c>
      <c r="K23" s="38">
        <v>0</v>
      </c>
      <c r="L23" s="38">
        <v>0</v>
      </c>
      <c r="M23" s="1" t="s">
        <v>6</v>
      </c>
    </row>
    <row r="24" spans="1:13" x14ac:dyDescent="0.35">
      <c r="B24" s="1" t="s">
        <v>405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  <c r="M24" s="1" t="s">
        <v>6</v>
      </c>
    </row>
    <row r="25" spans="1:13" x14ac:dyDescent="0.35">
      <c r="B25" s="36" t="s">
        <v>98</v>
      </c>
    </row>
    <row r="26" spans="1:13" x14ac:dyDescent="0.35">
      <c r="B26" s="36" t="s">
        <v>139</v>
      </c>
    </row>
    <row r="27" spans="1:13" x14ac:dyDescent="0.35">
      <c r="B27" s="70" t="s">
        <v>56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</sheetData>
  <mergeCells count="1">
    <mergeCell ref="B27:M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Office2</cp:lastModifiedBy>
  <dcterms:created xsi:type="dcterms:W3CDTF">2022-01-19T14:17:33Z</dcterms:created>
  <dcterms:modified xsi:type="dcterms:W3CDTF">2022-03-09T19:18:39Z</dcterms:modified>
</cp:coreProperties>
</file>